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tigan\Desktop\"/>
    </mc:Choice>
  </mc:AlternateContent>
  <bookViews>
    <workbookView xWindow="-120" yWindow="-120" windowWidth="29040" windowHeight="15840"/>
  </bookViews>
  <sheets>
    <sheet name="12 Month FT FTE" sheetId="1" r:id="rId1"/>
    <sheet name="12 Month PT FTE" sheetId="4" r:id="rId2"/>
    <sheet name="9 Month FT FTE" sheetId="3" r:id="rId3"/>
    <sheet name="9 Month PT FTE" sheetId="5" r:id="rId4"/>
    <sheet name="K AWARD" sheetId="7" r:id="rId5"/>
    <sheet name="Sheet1" sheetId="2" state="hidden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H3" i="7" l="1"/>
  <c r="K3" i="5"/>
  <c r="K3" i="3"/>
  <c r="K3" i="4"/>
  <c r="D18" i="4" l="1"/>
  <c r="D17" i="7" l="1"/>
  <c r="N25" i="5"/>
  <c r="N24" i="5"/>
  <c r="N23" i="5"/>
  <c r="N22" i="5"/>
  <c r="N21" i="5"/>
  <c r="N20" i="5"/>
  <c r="N19" i="5"/>
  <c r="N18" i="5"/>
  <c r="D26" i="5"/>
  <c r="D25" i="5"/>
  <c r="D24" i="5"/>
  <c r="D23" i="5"/>
  <c r="D22" i="5"/>
  <c r="D21" i="5"/>
  <c r="D20" i="5"/>
  <c r="D19" i="5"/>
  <c r="C17" i="3"/>
  <c r="H17" i="3" s="1"/>
  <c r="N25" i="3"/>
  <c r="N24" i="3"/>
  <c r="N23" i="3"/>
  <c r="N22" i="3"/>
  <c r="N21" i="3"/>
  <c r="N20" i="3"/>
  <c r="N19" i="3"/>
  <c r="N18" i="3"/>
  <c r="N17" i="3"/>
  <c r="P25" i="4"/>
  <c r="P24" i="4"/>
  <c r="P23" i="4"/>
  <c r="P22" i="4"/>
  <c r="P21" i="4"/>
  <c r="P20" i="4"/>
  <c r="P19" i="4"/>
  <c r="P18" i="4"/>
  <c r="P17" i="4"/>
  <c r="N24" i="1"/>
  <c r="N23" i="1"/>
  <c r="N22" i="1"/>
  <c r="N21" i="1"/>
  <c r="N20" i="1"/>
  <c r="N19" i="1"/>
  <c r="N18" i="1"/>
  <c r="N17" i="1"/>
  <c r="N16" i="1"/>
  <c r="C16" i="1"/>
  <c r="H16" i="1" s="1"/>
  <c r="D18" i="5" l="1"/>
  <c r="I18" i="5" s="1"/>
  <c r="K18" i="5" s="1"/>
  <c r="F17" i="7" l="1"/>
  <c r="F24" i="7"/>
  <c r="I24" i="7" s="1"/>
  <c r="F23" i="7"/>
  <c r="I23" i="7" s="1"/>
  <c r="F22" i="7"/>
  <c r="I22" i="7" s="1"/>
  <c r="F21" i="7"/>
  <c r="I21" i="7" s="1"/>
  <c r="F20" i="7"/>
  <c r="I20" i="7" s="1"/>
  <c r="F19" i="7"/>
  <c r="I19" i="7" s="1"/>
  <c r="F18" i="7"/>
  <c r="I18" i="7" s="1"/>
  <c r="C16" i="7"/>
  <c r="C25" i="7" s="1"/>
  <c r="D24" i="7"/>
  <c r="H16" i="7" l="1"/>
  <c r="J16" i="7" s="1"/>
  <c r="H24" i="7"/>
  <c r="J24" i="7" s="1"/>
  <c r="K24" i="7" s="1"/>
  <c r="E24" i="7"/>
  <c r="G24" i="7" s="1"/>
  <c r="D18" i="7"/>
  <c r="D19" i="7"/>
  <c r="D20" i="7"/>
  <c r="D21" i="7"/>
  <c r="D22" i="7"/>
  <c r="D23" i="7"/>
  <c r="E21" i="7" l="1"/>
  <c r="G21" i="7" s="1"/>
  <c r="H21" i="7"/>
  <c r="J21" i="7" s="1"/>
  <c r="K21" i="7" s="1"/>
  <c r="E19" i="7"/>
  <c r="G19" i="7" s="1"/>
  <c r="H19" i="7"/>
  <c r="J19" i="7" s="1"/>
  <c r="K19" i="7" s="1"/>
  <c r="H22" i="7"/>
  <c r="J22" i="7" s="1"/>
  <c r="K22" i="7" s="1"/>
  <c r="E22" i="7"/>
  <c r="G22" i="7" s="1"/>
  <c r="H18" i="7"/>
  <c r="J18" i="7" s="1"/>
  <c r="K18" i="7" s="1"/>
  <c r="E18" i="7"/>
  <c r="G18" i="7" s="1"/>
  <c r="H20" i="7"/>
  <c r="J20" i="7" s="1"/>
  <c r="K20" i="7" s="1"/>
  <c r="E20" i="7"/>
  <c r="G20" i="7" s="1"/>
  <c r="D25" i="7"/>
  <c r="E17" i="7"/>
  <c r="H17" i="7"/>
  <c r="K16" i="7"/>
  <c r="E23" i="7"/>
  <c r="G23" i="7" s="1"/>
  <c r="H23" i="7"/>
  <c r="J23" i="7" s="1"/>
  <c r="K23" i="7" s="1"/>
  <c r="H25" i="7" l="1"/>
  <c r="G17" i="7"/>
  <c r="G25" i="7" s="1"/>
  <c r="L16" i="7" s="1"/>
  <c r="E25" i="7"/>
  <c r="F25" i="7"/>
  <c r="I17" i="7"/>
  <c r="I25" i="7" s="1"/>
  <c r="J17" i="7" l="1"/>
  <c r="K17" i="7" l="1"/>
  <c r="K25" i="7" s="1"/>
  <c r="J25" i="7"/>
  <c r="D25" i="4"/>
  <c r="D24" i="4"/>
  <c r="D23" i="4"/>
  <c r="D22" i="4"/>
  <c r="D21" i="4"/>
  <c r="D20" i="4"/>
  <c r="D19" i="4"/>
  <c r="D17" i="4" l="1"/>
  <c r="B11" i="5" l="1"/>
  <c r="C11" i="4"/>
  <c r="C11" i="1"/>
  <c r="E21" i="5" l="1"/>
  <c r="E20" i="5"/>
  <c r="E19" i="5"/>
  <c r="I19" i="5" s="1"/>
  <c r="E23" i="5"/>
  <c r="E22" i="5"/>
  <c r="G3" i="2"/>
  <c r="B11" i="4"/>
  <c r="B11" i="1"/>
  <c r="G2" i="2"/>
  <c r="E18" i="4" l="1"/>
  <c r="I18" i="4" s="1"/>
  <c r="Q18" i="4" s="1"/>
  <c r="I17" i="4"/>
  <c r="O19" i="5"/>
  <c r="E24" i="5"/>
  <c r="F24" i="5" s="1"/>
  <c r="H24" i="5" s="1"/>
  <c r="D27" i="5"/>
  <c r="G26" i="5"/>
  <c r="J26" i="5" s="1"/>
  <c r="G25" i="5"/>
  <c r="J25" i="5" s="1"/>
  <c r="G24" i="5"/>
  <c r="J24" i="5" s="1"/>
  <c r="G23" i="5"/>
  <c r="J23" i="5" s="1"/>
  <c r="G22" i="5"/>
  <c r="J22" i="5" s="1"/>
  <c r="E25" i="4"/>
  <c r="I25" i="4" s="1"/>
  <c r="Q25" i="4" s="1"/>
  <c r="D26" i="4"/>
  <c r="G25" i="4"/>
  <c r="J25" i="4" s="1"/>
  <c r="G24" i="4"/>
  <c r="J24" i="4" s="1"/>
  <c r="G23" i="4"/>
  <c r="J23" i="4" s="1"/>
  <c r="G22" i="4"/>
  <c r="J22" i="4" s="1"/>
  <c r="G21" i="4"/>
  <c r="J21" i="4" s="1"/>
  <c r="G20" i="4"/>
  <c r="J20" i="4" s="1"/>
  <c r="F25" i="3"/>
  <c r="I25" i="3" s="1"/>
  <c r="F24" i="3"/>
  <c r="I24" i="3" s="1"/>
  <c r="F23" i="3"/>
  <c r="I23" i="3" s="1"/>
  <c r="F22" i="3"/>
  <c r="I22" i="3" s="1"/>
  <c r="F21" i="3"/>
  <c r="I21" i="3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D21" i="3"/>
  <c r="D20" i="3"/>
  <c r="F20" i="3" s="1"/>
  <c r="D23" i="1"/>
  <c r="D21" i="1"/>
  <c r="D20" i="1"/>
  <c r="D22" i="3"/>
  <c r="C26" i="3"/>
  <c r="J18" i="5" l="1"/>
  <c r="I17" i="3"/>
  <c r="J17" i="4"/>
  <c r="D24" i="1"/>
  <c r="E24" i="1" s="1"/>
  <c r="G24" i="1" s="1"/>
  <c r="D24" i="3"/>
  <c r="I22" i="5"/>
  <c r="I20" i="5"/>
  <c r="D17" i="1"/>
  <c r="F17" i="1" s="1"/>
  <c r="I17" i="1" s="1"/>
  <c r="D25" i="3"/>
  <c r="E25" i="3" s="1"/>
  <c r="G25" i="3" s="1"/>
  <c r="D18" i="3"/>
  <c r="F18" i="3" s="1"/>
  <c r="D23" i="3"/>
  <c r="D18" i="1"/>
  <c r="F18" i="1" s="1"/>
  <c r="D19" i="1"/>
  <c r="E19" i="1" s="1"/>
  <c r="G19" i="1" s="1"/>
  <c r="D19" i="3"/>
  <c r="F19" i="3" s="1"/>
  <c r="D22" i="1"/>
  <c r="E22" i="1" s="1"/>
  <c r="G22" i="1" s="1"/>
  <c r="I21" i="5"/>
  <c r="E25" i="5"/>
  <c r="I25" i="5" s="1"/>
  <c r="E26" i="5"/>
  <c r="I26" i="5" s="1"/>
  <c r="K26" i="5" s="1"/>
  <c r="L26" i="5" s="1"/>
  <c r="I23" i="5"/>
  <c r="I24" i="5"/>
  <c r="K25" i="4"/>
  <c r="L25" i="4" s="1"/>
  <c r="E23" i="4"/>
  <c r="I23" i="4" s="1"/>
  <c r="E20" i="4"/>
  <c r="I20" i="4" s="1"/>
  <c r="E24" i="4"/>
  <c r="I24" i="4" s="1"/>
  <c r="E22" i="4"/>
  <c r="I22" i="4" s="1"/>
  <c r="E21" i="4"/>
  <c r="I21" i="4" s="1"/>
  <c r="E19" i="4"/>
  <c r="I19" i="4" s="1"/>
  <c r="Q19" i="4" s="1"/>
  <c r="F25" i="4"/>
  <c r="H25" i="4" s="1"/>
  <c r="I20" i="3"/>
  <c r="E23" i="1"/>
  <c r="G23" i="1" s="1"/>
  <c r="E21" i="1"/>
  <c r="G21" i="1" s="1"/>
  <c r="C25" i="1"/>
  <c r="K22" i="4" l="1"/>
  <c r="L22" i="4" s="1"/>
  <c r="Q22" i="4"/>
  <c r="O21" i="5"/>
  <c r="K25" i="5"/>
  <c r="L25" i="5" s="1"/>
  <c r="O25" i="5"/>
  <c r="P25" i="5" s="1"/>
  <c r="Q25" i="5" s="1"/>
  <c r="K23" i="4"/>
  <c r="L23" i="4" s="1"/>
  <c r="Q23" i="4"/>
  <c r="K21" i="4"/>
  <c r="L21" i="4" s="1"/>
  <c r="Q21" i="4"/>
  <c r="K24" i="4"/>
  <c r="L24" i="4" s="1"/>
  <c r="Q24" i="4"/>
  <c r="O20" i="5"/>
  <c r="K24" i="5"/>
  <c r="L24" i="5" s="1"/>
  <c r="O24" i="5"/>
  <c r="P24" i="5" s="1"/>
  <c r="Q24" i="5" s="1"/>
  <c r="K20" i="4"/>
  <c r="L20" i="4" s="1"/>
  <c r="Q20" i="4"/>
  <c r="O22" i="5"/>
  <c r="K22" i="5"/>
  <c r="L22" i="5" s="1"/>
  <c r="O23" i="5"/>
  <c r="K23" i="5"/>
  <c r="L23" i="5" s="1"/>
  <c r="F26" i="3"/>
  <c r="H25" i="3"/>
  <c r="H22" i="1"/>
  <c r="F22" i="5"/>
  <c r="H22" i="5" s="1"/>
  <c r="I27" i="5"/>
  <c r="K17" i="4"/>
  <c r="I26" i="4"/>
  <c r="H18" i="1"/>
  <c r="O18" i="1" s="1"/>
  <c r="F25" i="1"/>
  <c r="F19" i="5"/>
  <c r="H19" i="5" s="1"/>
  <c r="P19" i="5" s="1"/>
  <c r="G20" i="5"/>
  <c r="J20" i="5" s="1"/>
  <c r="K20" i="5" s="1"/>
  <c r="G19" i="5"/>
  <c r="F26" i="5"/>
  <c r="H26" i="5" s="1"/>
  <c r="F24" i="4"/>
  <c r="H24" i="4" s="1"/>
  <c r="F20" i="5"/>
  <c r="H20" i="5" s="1"/>
  <c r="G21" i="5"/>
  <c r="J21" i="5" s="1"/>
  <c r="E27" i="5"/>
  <c r="F25" i="5"/>
  <c r="H25" i="5" s="1"/>
  <c r="F21" i="5"/>
  <c r="H21" i="5" s="1"/>
  <c r="P21" i="5" s="1"/>
  <c r="Q21" i="5" s="1"/>
  <c r="F23" i="5"/>
  <c r="H23" i="5" s="1"/>
  <c r="F20" i="4"/>
  <c r="H20" i="4" s="1"/>
  <c r="G18" i="4"/>
  <c r="F23" i="4"/>
  <c r="H23" i="4" s="1"/>
  <c r="E26" i="4"/>
  <c r="F19" i="4"/>
  <c r="H19" i="4" s="1"/>
  <c r="G19" i="4"/>
  <c r="J19" i="4" s="1"/>
  <c r="K19" i="4" s="1"/>
  <c r="L19" i="4" s="1"/>
  <c r="F22" i="4"/>
  <c r="H22" i="4" s="1"/>
  <c r="F21" i="4"/>
  <c r="H21" i="4" s="1"/>
  <c r="F18" i="4"/>
  <c r="H18" i="4" s="1"/>
  <c r="E19" i="3"/>
  <c r="G19" i="3" s="1"/>
  <c r="H19" i="3"/>
  <c r="O19" i="3" s="1"/>
  <c r="I19" i="3"/>
  <c r="D26" i="3"/>
  <c r="H22" i="3"/>
  <c r="O22" i="3" s="1"/>
  <c r="P22" i="3" s="1"/>
  <c r="E22" i="3"/>
  <c r="G22" i="3" s="1"/>
  <c r="H18" i="3"/>
  <c r="O18" i="3" s="1"/>
  <c r="I18" i="3"/>
  <c r="E18" i="3"/>
  <c r="G18" i="3" s="1"/>
  <c r="H24" i="3"/>
  <c r="E24" i="3"/>
  <c r="G24" i="3" s="1"/>
  <c r="E23" i="3"/>
  <c r="G23" i="3" s="1"/>
  <c r="H23" i="3"/>
  <c r="E21" i="3"/>
  <c r="G21" i="3" s="1"/>
  <c r="H21" i="3"/>
  <c r="O21" i="3" s="1"/>
  <c r="H20" i="3"/>
  <c r="O20" i="3" s="1"/>
  <c r="E20" i="3"/>
  <c r="G20" i="3" s="1"/>
  <c r="H17" i="1"/>
  <c r="O17" i="1" s="1"/>
  <c r="E17" i="1"/>
  <c r="G17" i="1" s="1"/>
  <c r="H19" i="1"/>
  <c r="O19" i="1" s="1"/>
  <c r="H24" i="1"/>
  <c r="H23" i="1"/>
  <c r="H21" i="1"/>
  <c r="O21" i="1" s="1"/>
  <c r="D25" i="1"/>
  <c r="E20" i="1"/>
  <c r="G20" i="1" s="1"/>
  <c r="H20" i="1"/>
  <c r="O20" i="1" s="1"/>
  <c r="I18" i="1"/>
  <c r="E18" i="1"/>
  <c r="G18" i="1" s="1"/>
  <c r="P22" i="5" l="1"/>
  <c r="Q22" i="5" s="1"/>
  <c r="P20" i="5"/>
  <c r="Q20" i="5" s="1"/>
  <c r="P18" i="3"/>
  <c r="Q18" i="3" s="1"/>
  <c r="P23" i="5"/>
  <c r="Q23" i="5" s="1"/>
  <c r="K21" i="5"/>
  <c r="L21" i="5" s="1"/>
  <c r="L20" i="5"/>
  <c r="J22" i="1"/>
  <c r="K22" i="1" s="1"/>
  <c r="O22" i="1"/>
  <c r="J24" i="1"/>
  <c r="K24" i="1" s="1"/>
  <c r="O24" i="1"/>
  <c r="J23" i="1"/>
  <c r="K23" i="1" s="1"/>
  <c r="O23" i="1"/>
  <c r="Q19" i="5"/>
  <c r="J24" i="3"/>
  <c r="K24" i="3" s="1"/>
  <c r="O24" i="3"/>
  <c r="J23" i="3"/>
  <c r="K23" i="3" s="1"/>
  <c r="O23" i="3"/>
  <c r="J25" i="3"/>
  <c r="K25" i="3" s="1"/>
  <c r="O25" i="3"/>
  <c r="J22" i="3"/>
  <c r="K22" i="3" s="1"/>
  <c r="Q22" i="3"/>
  <c r="J20" i="3"/>
  <c r="K20" i="3" s="1"/>
  <c r="P20" i="3"/>
  <c r="Q20" i="3" s="1"/>
  <c r="J21" i="3"/>
  <c r="K21" i="3" s="1"/>
  <c r="P21" i="3"/>
  <c r="Q21" i="3" s="1"/>
  <c r="J21" i="1"/>
  <c r="K21" i="1" s="1"/>
  <c r="J19" i="1"/>
  <c r="K19" i="1" s="1"/>
  <c r="J20" i="1"/>
  <c r="K20" i="1" s="1"/>
  <c r="J17" i="1"/>
  <c r="K17" i="1" s="1"/>
  <c r="P19" i="3"/>
  <c r="Q19" i="3" s="1"/>
  <c r="J18" i="1"/>
  <c r="K18" i="1" s="1"/>
  <c r="L18" i="5"/>
  <c r="F27" i="5"/>
  <c r="J19" i="5"/>
  <c r="K19" i="5" s="1"/>
  <c r="G27" i="5"/>
  <c r="H27" i="5"/>
  <c r="I26" i="3"/>
  <c r="G26" i="3"/>
  <c r="E26" i="3"/>
  <c r="J17" i="3"/>
  <c r="H26" i="3"/>
  <c r="H26" i="4"/>
  <c r="F26" i="4"/>
  <c r="J18" i="4"/>
  <c r="G26" i="4"/>
  <c r="L17" i="4"/>
  <c r="E25" i="1"/>
  <c r="I25" i="1"/>
  <c r="O16" i="1" s="1"/>
  <c r="J18" i="3"/>
  <c r="J19" i="3"/>
  <c r="K19" i="3" s="1"/>
  <c r="K27" i="5" l="1"/>
  <c r="O25" i="1"/>
  <c r="M17" i="4"/>
  <c r="O17" i="3"/>
  <c r="O26" i="3" s="1"/>
  <c r="P23" i="3"/>
  <c r="Q23" i="3" s="1"/>
  <c r="P25" i="3"/>
  <c r="Q25" i="3" s="1"/>
  <c r="P24" i="3"/>
  <c r="Q24" i="3" s="1"/>
  <c r="K18" i="3"/>
  <c r="G25" i="1"/>
  <c r="J27" i="5"/>
  <c r="O18" i="5" s="1"/>
  <c r="K17" i="3"/>
  <c r="J26" i="3"/>
  <c r="K18" i="4"/>
  <c r="J26" i="4"/>
  <c r="Q17" i="4" s="1"/>
  <c r="P18" i="5" l="1"/>
  <c r="O26" i="5"/>
  <c r="K26" i="3"/>
  <c r="L17" i="3"/>
  <c r="P17" i="3"/>
  <c r="P26" i="3" s="1"/>
  <c r="J16" i="1"/>
  <c r="H25" i="1"/>
  <c r="L19" i="5"/>
  <c r="L27" i="5" s="1"/>
  <c r="L18" i="4"/>
  <c r="L26" i="4" s="1"/>
  <c r="K26" i="4"/>
  <c r="Q26" i="4" s="1"/>
  <c r="Q18" i="5" l="1"/>
  <c r="Q26" i="5" s="1"/>
  <c r="P26" i="5"/>
  <c r="Q17" i="3"/>
  <c r="Q26" i="3" s="1"/>
  <c r="K16" i="1"/>
  <c r="J25" i="1"/>
  <c r="L16" i="1" l="1"/>
  <c r="K25" i="1"/>
</calcChain>
</file>

<file path=xl/sharedStrings.xml><?xml version="1.0" encoding="utf-8"?>
<sst xmlns="http://schemas.openxmlformats.org/spreadsheetml/2006/main" count="226" uniqueCount="62">
  <si>
    <t>DHHS Over the Cap Salary Tool</t>
  </si>
  <si>
    <t>Fill out yellow highlighted cells only</t>
  </si>
  <si>
    <t>Employee Name:</t>
  </si>
  <si>
    <t>Salary Cap:</t>
  </si>
  <si>
    <t>Maximimum DHHS Funds Allowed</t>
  </si>
  <si>
    <t>Amount to be Cost Shared</t>
  </si>
  <si>
    <t>Salary Charged</t>
  </si>
  <si>
    <t>Sponsored Program</t>
  </si>
  <si>
    <t>Proposed Effort</t>
  </si>
  <si>
    <t>Maximum DHHS Grant $ Allowed</t>
  </si>
  <si>
    <t>Maximum DHHS Grant % Allowed</t>
  </si>
  <si>
    <t>Cost Share $*</t>
  </si>
  <si>
    <t>Cost Share %</t>
  </si>
  <si>
    <t>$ Charged by Account</t>
  </si>
  <si>
    <t>Cost Share $ Charged to Unrestricted</t>
  </si>
  <si>
    <t>Total $ Charged</t>
  </si>
  <si>
    <t>Total % Charged</t>
  </si>
  <si>
    <t>Unrestricted</t>
  </si>
  <si>
    <t>Grant #1</t>
  </si>
  <si>
    <t>Grant #2</t>
  </si>
  <si>
    <t>Grant #3</t>
  </si>
  <si>
    <t>Grant #4</t>
  </si>
  <si>
    <t>Grant #5</t>
  </si>
  <si>
    <t>Grant #6</t>
  </si>
  <si>
    <t>Grant #7</t>
  </si>
  <si>
    <t>Grant #8</t>
  </si>
  <si>
    <t>Total</t>
  </si>
  <si>
    <r>
      <t xml:space="preserve">* Cost share $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come from unrestricted accounts</t>
    </r>
  </si>
  <si>
    <t>Instructions:</t>
  </si>
  <si>
    <t>Fill in Yellow Boxes Only</t>
  </si>
  <si>
    <t>Time Period:</t>
  </si>
  <si>
    <t>Annual</t>
  </si>
  <si>
    <t>Monthly</t>
  </si>
  <si>
    <t>Employee Salary:</t>
  </si>
  <si>
    <t>12 Month Full Time FTE</t>
  </si>
  <si>
    <t>Must Change Salary amount based on Cell B9 (Monthly or Annual)</t>
  </si>
  <si>
    <t>Yes</t>
  </si>
  <si>
    <t>No</t>
  </si>
  <si>
    <t>FTE:</t>
  </si>
  <si>
    <t>12 Month Part Time FTE</t>
  </si>
  <si>
    <t>9 Month Part Time FTE</t>
  </si>
  <si>
    <t>Subject to DHHS Cap?</t>
  </si>
  <si>
    <t>9 Month Full Time FTE w/ accrual</t>
  </si>
  <si>
    <t xml:space="preserve">Note that unless the PI has a discretionary account your school or college may not pay the difference between the DHHS Cap and the actual salary during summer months. </t>
  </si>
  <si>
    <t>If effort is for less than 12 months the DHHS salary amount per month DOES NOT CHANGE</t>
  </si>
  <si>
    <t>Unrestricted EFFORT on PAR</t>
  </si>
  <si>
    <t>Re-Calculated Effort to 100%</t>
  </si>
  <si>
    <t>K Award</t>
  </si>
  <si>
    <t>K Award Salary Tool</t>
  </si>
  <si>
    <t>PA Form</t>
  </si>
  <si>
    <r>
      <t xml:space="preserve">Use radial button to change SCDF to be able to enter </t>
    </r>
    <r>
      <rPr>
        <b/>
        <sz val="11"/>
        <color theme="1"/>
        <rFont val="Calibri"/>
        <family val="2"/>
        <scheme val="minor"/>
      </rPr>
      <t>AMOUNT</t>
    </r>
  </si>
  <si>
    <t>Amount to be Entered</t>
  </si>
  <si>
    <t>Assuming Unrestricted Account is Faculty Primary Unrestricted Account</t>
  </si>
  <si>
    <t>FTE / Effort</t>
  </si>
  <si>
    <t>Enter on PA Form</t>
  </si>
  <si>
    <t>Will Automatically calculate based on Col O</t>
  </si>
  <si>
    <t>What charges to  Accounts</t>
  </si>
  <si>
    <t>Amount to enter EXCLUDES ACCRUAL</t>
  </si>
  <si>
    <t>You can never charge more than this amount to DHHS awards in total</t>
  </si>
  <si>
    <t>3 Full Summer months requires Provost Approval</t>
  </si>
  <si>
    <t>With 75% and $100K Max Salary</t>
  </si>
  <si>
    <t>Updated: 03/16/2021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</si>
</sst>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i/>
      <sz val="9"/>
      <color rgb="FFFF000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43" fontId="3" fillId="0" borderId="0" xfId="1" applyFont="1" applyProtection="1"/>
    <xf numFmtId="10" fontId="3" fillId="0" borderId="0" xfId="3" applyNumberFormat="1" applyFont="1" applyProtection="1"/>
    <xf numFmtId="10" fontId="3" fillId="0" borderId="0" xfId="1" applyNumberFormat="1" applyFont="1" applyProtection="1"/>
    <xf numFmtId="0" fontId="0" fillId="0" borderId="0" xfId="0" applyProtection="1"/>
    <xf numFmtId="10" fontId="0" fillId="0" borderId="0" xfId="0" applyNumberFormat="1" applyProtection="1"/>
    <xf numFmtId="0" fontId="6" fillId="0" borderId="0" xfId="0" applyFont="1" applyProtection="1"/>
    <xf numFmtId="43" fontId="7" fillId="0" borderId="0" xfId="1" applyFont="1" applyProtection="1"/>
    <xf numFmtId="10" fontId="7" fillId="0" borderId="0" xfId="3" applyNumberFormat="1" applyFont="1" applyProtection="1"/>
    <xf numFmtId="9" fontId="7" fillId="0" borderId="0" xfId="3" applyNumberFormat="1" applyFont="1" applyProtection="1"/>
    <xf numFmtId="10" fontId="7" fillId="0" borderId="0" xfId="1" applyNumberFormat="1" applyFont="1" applyProtection="1"/>
    <xf numFmtId="10" fontId="0" fillId="0" borderId="0" xfId="3" applyNumberFormat="1" applyFont="1" applyProtection="1"/>
    <xf numFmtId="0" fontId="8" fillId="0" borderId="0" xfId="0" applyFont="1" applyProtection="1"/>
    <xf numFmtId="0" fontId="3" fillId="0" borderId="0" xfId="1" applyNumberFormat="1" applyFont="1" applyProtection="1"/>
    <xf numFmtId="0" fontId="2" fillId="0" borderId="7" xfId="0" applyFont="1" applyBorder="1" applyProtection="1"/>
    <xf numFmtId="10" fontId="0" fillId="0" borderId="0" xfId="3" applyNumberFormat="1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2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10" fontId="4" fillId="0" borderId="7" xfId="3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10" fontId="2" fillId="2" borderId="8" xfId="3" applyNumberFormat="1" applyFont="1" applyFill="1" applyBorder="1" applyAlignment="1" applyProtection="1">
      <alignment horizontal="center" vertical="center" wrapText="1"/>
      <protection hidden="1"/>
    </xf>
    <xf numFmtId="10" fontId="2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8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10" fontId="2" fillId="4" borderId="8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/>
    <xf numFmtId="0" fontId="2" fillId="5" borderId="0" xfId="0" applyFont="1" applyFill="1" applyBorder="1" applyAlignment="1" applyProtection="1">
      <alignment horizontal="center"/>
    </xf>
    <xf numFmtId="44" fontId="0" fillId="4" borderId="0" xfId="2" applyFont="1" applyFill="1" applyBorder="1" applyProtection="1">
      <protection hidden="1"/>
    </xf>
    <xf numFmtId="0" fontId="2" fillId="0" borderId="12" xfId="0" applyFont="1" applyBorder="1" applyProtection="1"/>
    <xf numFmtId="0" fontId="0" fillId="0" borderId="12" xfId="0" applyBorder="1" applyProtection="1"/>
    <xf numFmtId="44" fontId="2" fillId="2" borderId="12" xfId="2" applyFont="1" applyFill="1" applyBorder="1" applyProtection="1">
      <protection hidden="1"/>
    </xf>
    <xf numFmtId="43" fontId="3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Protection="1"/>
    <xf numFmtId="44" fontId="0" fillId="6" borderId="1" xfId="2" applyFont="1" applyFill="1" applyBorder="1" applyProtection="1">
      <protection hidden="1"/>
    </xf>
    <xf numFmtId="44" fontId="0" fillId="6" borderId="11" xfId="2" applyFont="1" applyFill="1" applyBorder="1" applyProtection="1">
      <protection hidden="1"/>
    </xf>
    <xf numFmtId="44" fontId="0" fillId="0" borderId="0" xfId="2" applyFont="1" applyBorder="1" applyAlignment="1" applyProtection="1"/>
    <xf numFmtId="44" fontId="0" fillId="0" borderId="7" xfId="2" applyFont="1" applyBorder="1" applyAlignment="1" applyProtection="1"/>
    <xf numFmtId="44" fontId="0" fillId="7" borderId="7" xfId="2" applyFont="1" applyFill="1" applyBorder="1" applyAlignment="1" applyProtection="1">
      <protection locked="0"/>
    </xf>
    <xf numFmtId="0" fontId="0" fillId="7" borderId="0" xfId="0" applyFill="1" applyBorder="1" applyAlignment="1" applyProtection="1">
      <alignment horizontal="center"/>
      <protection locked="0"/>
    </xf>
    <xf numFmtId="10" fontId="5" fillId="0" borderId="0" xfId="3" applyNumberFormat="1" applyFont="1" applyBorder="1" applyAlignment="1" applyProtection="1">
      <alignment vertical="center"/>
    </xf>
    <xf numFmtId="10" fontId="11" fillId="0" borderId="0" xfId="1" applyNumberFormat="1" applyFont="1" applyProtection="1"/>
    <xf numFmtId="0" fontId="0" fillId="7" borderId="7" xfId="0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10" fontId="0" fillId="0" borderId="0" xfId="3" applyNumberFormat="1" applyFont="1" applyFill="1" applyBorder="1" applyProtection="1"/>
    <xf numFmtId="10" fontId="0" fillId="0" borderId="0" xfId="0" applyNumberFormat="1" applyFill="1" applyBorder="1" applyProtection="1"/>
    <xf numFmtId="0" fontId="0" fillId="0" borderId="0" xfId="0" applyFill="1" applyProtection="1"/>
    <xf numFmtId="44" fontId="12" fillId="0" borderId="0" xfId="2" applyFont="1" applyFill="1" applyBorder="1" applyAlignment="1" applyProtection="1">
      <protection locked="0"/>
    </xf>
    <xf numFmtId="44" fontId="0" fillId="2" borderId="0" xfId="2" applyFont="1" applyFill="1" applyBorder="1" applyProtection="1">
      <protection hidden="1"/>
    </xf>
    <xf numFmtId="44" fontId="0" fillId="2" borderId="2" xfId="2" applyFont="1" applyFill="1" applyBorder="1" applyProtection="1">
      <protection hidden="1"/>
    </xf>
    <xf numFmtId="9" fontId="3" fillId="3" borderId="3" xfId="1" applyNumberFormat="1" applyFont="1" applyFill="1" applyBorder="1" applyProtection="1">
      <protection hidden="1"/>
    </xf>
    <xf numFmtId="9" fontId="3" fillId="3" borderId="10" xfId="1" applyNumberFormat="1" applyFont="1" applyFill="1" applyBorder="1" applyProtection="1">
      <protection hidden="1"/>
    </xf>
    <xf numFmtId="9" fontId="0" fillId="2" borderId="2" xfId="3" applyNumberFormat="1" applyFont="1" applyFill="1" applyBorder="1" applyProtection="1">
      <protection hidden="1"/>
    </xf>
    <xf numFmtId="9" fontId="0" fillId="2" borderId="0" xfId="3" applyNumberFormat="1" applyFont="1" applyFill="1" applyBorder="1" applyProtection="1">
      <protection hidden="1"/>
    </xf>
    <xf numFmtId="9" fontId="0" fillId="2" borderId="5" xfId="3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44" fontId="0" fillId="6" borderId="4" xfId="2" applyFont="1" applyFill="1" applyBorder="1" applyProtection="1">
      <protection hidden="1"/>
    </xf>
    <xf numFmtId="9" fontId="3" fillId="3" borderId="6" xfId="1" applyNumberFormat="1" applyFont="1" applyFill="1" applyBorder="1" applyProtection="1">
      <protection hidden="1"/>
    </xf>
    <xf numFmtId="44" fontId="0" fillId="4" borderId="2" xfId="2" applyFont="1" applyFill="1" applyBorder="1" applyProtection="1">
      <protection hidden="1"/>
    </xf>
    <xf numFmtId="9" fontId="0" fillId="7" borderId="10" xfId="3" applyNumberFormat="1" applyFont="1" applyFill="1" applyBorder="1" applyProtection="1">
      <protection locked="0"/>
    </xf>
    <xf numFmtId="9" fontId="0" fillId="7" borderId="6" xfId="3" applyNumberFormat="1" applyFont="1" applyFill="1" applyBorder="1" applyProtection="1">
      <protection locked="0"/>
    </xf>
    <xf numFmtId="9" fontId="4" fillId="0" borderId="12" xfId="3" applyNumberFormat="1" applyFont="1" applyBorder="1" applyProtection="1"/>
    <xf numFmtId="9" fontId="3" fillId="4" borderId="10" xfId="3" applyNumberFormat="1" applyFont="1" applyFill="1" applyBorder="1" applyProtection="1">
      <protection hidden="1"/>
    </xf>
    <xf numFmtId="9" fontId="0" fillId="7" borderId="7" xfId="3" applyFont="1" applyFill="1" applyBorder="1" applyAlignment="1" applyProtection="1"/>
    <xf numFmtId="43" fontId="0" fillId="0" borderId="0" xfId="1" applyFont="1" applyProtection="1"/>
    <xf numFmtId="44" fontId="0" fillId="0" borderId="0" xfId="0" applyNumberFormat="1" applyProtection="1"/>
    <xf numFmtId="9" fontId="3" fillId="4" borderId="6" xfId="3" applyNumberFormat="1" applyFont="1" applyFill="1" applyBorder="1" applyProtection="1">
      <protection hidden="1"/>
    </xf>
    <xf numFmtId="0" fontId="4" fillId="0" borderId="7" xfId="0" applyFont="1" applyFill="1" applyBorder="1" applyAlignment="1" applyProtection="1">
      <alignment horizontal="center" vertical="center" wrapText="1"/>
    </xf>
    <xf numFmtId="9" fontId="4" fillId="2" borderId="13" xfId="3" applyNumberFormat="1" applyFont="1" applyFill="1" applyBorder="1" applyProtection="1">
      <protection hidden="1"/>
    </xf>
    <xf numFmtId="44" fontId="2" fillId="6" borderId="12" xfId="2" applyFont="1" applyFill="1" applyBorder="1" applyProtection="1">
      <protection hidden="1"/>
    </xf>
    <xf numFmtId="9" fontId="4" fillId="6" borderId="13" xfId="3" applyNumberFormat="1" applyFont="1" applyFill="1" applyBorder="1" applyProtection="1">
      <protection hidden="1"/>
    </xf>
    <xf numFmtId="44" fontId="2" fillId="3" borderId="12" xfId="2" applyFont="1" applyFill="1" applyBorder="1" applyProtection="1">
      <protection hidden="1"/>
    </xf>
    <xf numFmtId="9" fontId="4" fillId="3" borderId="13" xfId="3" applyNumberFormat="1" applyFont="1" applyFill="1" applyBorder="1" applyProtection="1">
      <protection hidden="1"/>
    </xf>
    <xf numFmtId="44" fontId="2" fillId="4" borderId="12" xfId="2" applyFont="1" applyFill="1" applyBorder="1" applyProtection="1">
      <protection hidden="1"/>
    </xf>
    <xf numFmtId="9" fontId="4" fillId="4" borderId="13" xfId="3" applyNumberFormat="1" applyFont="1" applyFill="1" applyBorder="1" applyProtection="1">
      <protection hidden="1"/>
    </xf>
    <xf numFmtId="14" fontId="2" fillId="0" borderId="0" xfId="3" applyNumberFormat="1" applyFont="1" applyAlignment="1" applyProtection="1">
      <alignment horizontal="right"/>
    </xf>
    <xf numFmtId="9" fontId="0" fillId="0" borderId="0" xfId="3" applyFont="1" applyFill="1" applyBorder="1" applyAlignment="1" applyProtection="1"/>
    <xf numFmtId="9" fontId="0" fillId="0" borderId="3" xfId="3" applyNumberFormat="1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9" fontId="0" fillId="0" borderId="0" xfId="0" applyNumberFormat="1" applyProtection="1"/>
    <xf numFmtId="9" fontId="0" fillId="7" borderId="0" xfId="3" applyFont="1" applyFill="1" applyProtection="1"/>
    <xf numFmtId="44" fontId="0" fillId="0" borderId="7" xfId="2" applyFont="1" applyFill="1" applyBorder="1" applyAlignment="1" applyProtection="1">
      <alignment horizontal="right"/>
      <protection locked="0"/>
    </xf>
    <xf numFmtId="9" fontId="2" fillId="0" borderId="10" xfId="3" applyNumberFormat="1" applyFont="1" applyFill="1" applyBorder="1" applyProtection="1">
      <protection locked="0"/>
    </xf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13" fillId="0" borderId="18" xfId="0" applyFont="1" applyBorder="1"/>
    <xf numFmtId="43" fontId="0" fillId="0" borderId="0" xfId="1" applyFont="1" applyBorder="1" applyProtection="1"/>
    <xf numFmtId="0" fontId="0" fillId="0" borderId="20" xfId="0" applyBorder="1" applyProtection="1"/>
    <xf numFmtId="43" fontId="0" fillId="0" borderId="14" xfId="0" applyNumberFormat="1" applyBorder="1" applyProtection="1"/>
    <xf numFmtId="43" fontId="0" fillId="0" borderId="19" xfId="1" applyFont="1" applyBorder="1" applyProtection="1"/>
    <xf numFmtId="43" fontId="0" fillId="0" borderId="21" xfId="0" applyNumberFormat="1" applyBorder="1" applyProtection="1"/>
    <xf numFmtId="0" fontId="14" fillId="0" borderId="0" xfId="0" applyFont="1" applyProtection="1"/>
    <xf numFmtId="9" fontId="0" fillId="0" borderId="10" xfId="3" applyFont="1" applyFill="1" applyBorder="1" applyProtection="1">
      <protection locked="0"/>
    </xf>
    <xf numFmtId="0" fontId="0" fillId="0" borderId="15" xfId="0" applyBorder="1" applyAlignment="1" applyProtection="1"/>
    <xf numFmtId="0" fontId="0" fillId="0" borderId="17" xfId="0" applyBorder="1" applyAlignment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3" fontId="0" fillId="0" borderId="19" xfId="0" applyNumberFormat="1" applyBorder="1" applyProtection="1"/>
    <xf numFmtId="0" fontId="0" fillId="0" borderId="7" xfId="0" applyBorder="1" applyAlignment="1" applyProtection="1">
      <alignment horizontal="center"/>
    </xf>
    <xf numFmtId="9" fontId="0" fillId="0" borderId="3" xfId="3" applyFont="1" applyFill="1" applyBorder="1" applyProtection="1">
      <protection locked="0"/>
    </xf>
    <xf numFmtId="10" fontId="0" fillId="0" borderId="0" xfId="3" applyNumberFormat="1" applyFont="1" applyBorder="1" applyAlignment="1" applyProtection="1">
      <alignment horizontal="center"/>
    </xf>
    <xf numFmtId="9" fontId="0" fillId="7" borderId="0" xfId="0" applyNumberFormat="1" applyFont="1" applyFill="1" applyBorder="1" applyAlignment="1" applyProtection="1">
      <alignment horizontal="right"/>
    </xf>
    <xf numFmtId="44" fontId="0" fillId="0" borderId="0" xfId="3" applyNumberFormat="1" applyFont="1" applyProtection="1"/>
    <xf numFmtId="0" fontId="2" fillId="0" borderId="0" xfId="0" applyFont="1" applyBorder="1" applyAlignment="1" applyProtection="1"/>
    <xf numFmtId="10" fontId="2" fillId="0" borderId="0" xfId="3" applyNumberFormat="1" applyFont="1" applyAlignment="1" applyProtection="1">
      <alignment horizontal="right"/>
    </xf>
    <xf numFmtId="0" fontId="2" fillId="0" borderId="14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10" fontId="4" fillId="0" borderId="0" xfId="1" applyNumberFormat="1" applyFont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4" borderId="5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</xf>
    <xf numFmtId="14" fontId="4" fillId="0" borderId="0" xfId="1" applyNumberFormat="1" applyFont="1" applyAlignment="1" applyProtection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800100</xdr:colOff>
      <xdr:row>3</xdr:row>
      <xdr:rowOff>133350</xdr:rowOff>
    </xdr:to>
    <xdr:pic>
      <xdr:nvPicPr>
        <xdr:cNvPr id="2" name="Picture 1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57149</xdr:colOff>
      <xdr:row>0</xdr:row>
      <xdr:rowOff>0</xdr:rowOff>
    </xdr:from>
    <xdr:to>
      <xdr:col>0</xdr:col>
      <xdr:colOff>1200150</xdr:colOff>
      <xdr:row>3</xdr:row>
      <xdr:rowOff>133350</xdr:rowOff>
    </xdr:to>
    <xdr:pic>
      <xdr:nvPicPr>
        <xdr:cNvPr id="3" name="Picture 2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14300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800100</xdr:colOff>
      <xdr:row>3</xdr:row>
      <xdr:rowOff>133350</xdr:rowOff>
    </xdr:to>
    <xdr:pic>
      <xdr:nvPicPr>
        <xdr:cNvPr id="2" name="Picture 1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57149</xdr:colOff>
      <xdr:row>0</xdr:row>
      <xdr:rowOff>0</xdr:rowOff>
    </xdr:from>
    <xdr:to>
      <xdr:col>0</xdr:col>
      <xdr:colOff>1200150</xdr:colOff>
      <xdr:row>3</xdr:row>
      <xdr:rowOff>133350</xdr:rowOff>
    </xdr:to>
    <xdr:pic>
      <xdr:nvPicPr>
        <xdr:cNvPr id="3" name="Picture 2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14300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800100</xdr:colOff>
      <xdr:row>3</xdr:row>
      <xdr:rowOff>133350</xdr:rowOff>
    </xdr:to>
    <xdr:pic>
      <xdr:nvPicPr>
        <xdr:cNvPr id="2" name="Picture 1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57149</xdr:colOff>
      <xdr:row>0</xdr:row>
      <xdr:rowOff>0</xdr:rowOff>
    </xdr:from>
    <xdr:to>
      <xdr:col>0</xdr:col>
      <xdr:colOff>1200150</xdr:colOff>
      <xdr:row>3</xdr:row>
      <xdr:rowOff>133350</xdr:rowOff>
    </xdr:to>
    <xdr:pic>
      <xdr:nvPicPr>
        <xdr:cNvPr id="3" name="Picture 2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14300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800100</xdr:colOff>
      <xdr:row>3</xdr:row>
      <xdr:rowOff>133350</xdr:rowOff>
    </xdr:to>
    <xdr:pic>
      <xdr:nvPicPr>
        <xdr:cNvPr id="2" name="Picture 1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57149</xdr:colOff>
      <xdr:row>0</xdr:row>
      <xdr:rowOff>0</xdr:rowOff>
    </xdr:from>
    <xdr:to>
      <xdr:col>0</xdr:col>
      <xdr:colOff>1200150</xdr:colOff>
      <xdr:row>3</xdr:row>
      <xdr:rowOff>133350</xdr:rowOff>
    </xdr:to>
    <xdr:pic>
      <xdr:nvPicPr>
        <xdr:cNvPr id="3" name="Picture 2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14300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800100</xdr:colOff>
      <xdr:row>3</xdr:row>
      <xdr:rowOff>133350</xdr:rowOff>
    </xdr:to>
    <xdr:pic>
      <xdr:nvPicPr>
        <xdr:cNvPr id="2" name="Picture 1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57149</xdr:colOff>
      <xdr:row>0</xdr:row>
      <xdr:rowOff>0</xdr:rowOff>
    </xdr:from>
    <xdr:to>
      <xdr:col>0</xdr:col>
      <xdr:colOff>1200150</xdr:colOff>
      <xdr:row>3</xdr:row>
      <xdr:rowOff>133350</xdr:rowOff>
    </xdr:to>
    <xdr:pic>
      <xdr:nvPicPr>
        <xdr:cNvPr id="3" name="Picture 2" descr="http://sph.bu.edu/insider/images/stories/resources/busph_logos/master_logos/master-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0"/>
          <a:ext cx="1143001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/>
  </sheetViews>
  <sheetFormatPr defaultColWidth="9.140625" defaultRowHeight="15" x14ac:dyDescent="0.25"/>
  <cols>
    <col min="1" max="1" width="20.28515625" style="4" customWidth="1"/>
    <col min="2" max="2" width="12.85546875" style="4" customWidth="1"/>
    <col min="3" max="3" width="9.42578125" style="11" bestFit="1" customWidth="1"/>
    <col min="4" max="4" width="15.42578125" style="4" bestFit="1" customWidth="1"/>
    <col min="5" max="5" width="11.28515625" style="11" bestFit="1" customWidth="1"/>
    <col min="6" max="6" width="12.7109375" style="4" bestFit="1" customWidth="1"/>
    <col min="7" max="7" width="10.28515625" style="5" bestFit="1" customWidth="1"/>
    <col min="8" max="8" width="12.5703125" style="4" bestFit="1" customWidth="1"/>
    <col min="9" max="9" width="12.140625" style="4" bestFit="1" customWidth="1"/>
    <col min="10" max="10" width="12.5703125" style="4" bestFit="1" customWidth="1"/>
    <col min="11" max="11" width="8.7109375" style="11" bestFit="1" customWidth="1"/>
    <col min="12" max="12" width="12.28515625" style="4" customWidth="1"/>
    <col min="13" max="13" width="9.140625" style="4"/>
    <col min="14" max="14" width="12.28515625" style="4" customWidth="1"/>
    <col min="15" max="15" width="50.5703125" style="4" customWidth="1"/>
    <col min="16" max="16" width="10.5703125" style="4" bestFit="1" customWidth="1"/>
    <col min="17" max="16384" width="9.140625" style="4"/>
  </cols>
  <sheetData>
    <row r="1" spans="1:17" x14ac:dyDescent="0.25">
      <c r="A1" s="1"/>
      <c r="B1" s="1"/>
      <c r="C1" s="2"/>
      <c r="D1" s="1"/>
      <c r="E1" s="2"/>
      <c r="F1" s="3"/>
      <c r="G1" s="118" t="s">
        <v>0</v>
      </c>
      <c r="H1" s="118"/>
      <c r="I1" s="118"/>
      <c r="J1" s="118"/>
      <c r="K1" s="118"/>
      <c r="L1" s="1"/>
      <c r="M1" s="1"/>
      <c r="N1" s="1"/>
      <c r="O1" s="1"/>
      <c r="P1" s="1"/>
    </row>
    <row r="2" spans="1:17" x14ac:dyDescent="0.25">
      <c r="A2" s="1"/>
      <c r="B2" s="1"/>
      <c r="C2" s="2"/>
      <c r="D2" s="1"/>
      <c r="E2" s="2"/>
      <c r="F2" s="3"/>
      <c r="H2" s="118" t="s">
        <v>34</v>
      </c>
      <c r="I2" s="118"/>
      <c r="J2" s="118"/>
      <c r="K2" s="118"/>
      <c r="L2" s="1"/>
      <c r="M2" s="1"/>
      <c r="O2" s="1"/>
      <c r="P2" s="1"/>
    </row>
    <row r="3" spans="1:17" ht="15" customHeight="1" x14ac:dyDescent="0.25">
      <c r="A3" s="1"/>
      <c r="B3" s="1"/>
      <c r="C3" s="2"/>
      <c r="D3" s="43"/>
      <c r="E3" s="43"/>
      <c r="F3" s="44" t="s">
        <v>28</v>
      </c>
      <c r="G3" s="5" t="s">
        <v>29</v>
      </c>
      <c r="H3" s="43"/>
      <c r="I3" s="3"/>
      <c r="J3" s="3"/>
      <c r="K3" s="80" t="s">
        <v>61</v>
      </c>
      <c r="L3" s="1"/>
      <c r="M3" s="1"/>
      <c r="N3" s="1"/>
      <c r="P3" s="1"/>
      <c r="Q3" s="1"/>
    </row>
    <row r="4" spans="1:17" ht="15" customHeight="1" x14ac:dyDescent="0.25">
      <c r="A4" s="1"/>
      <c r="B4" s="1"/>
      <c r="C4" s="2"/>
      <c r="D4" s="43"/>
      <c r="E4" s="43"/>
      <c r="F4" s="43"/>
      <c r="H4" s="43"/>
      <c r="I4" s="3"/>
      <c r="J4" s="3"/>
      <c r="K4" s="2"/>
      <c r="L4" s="1"/>
      <c r="M4" s="1"/>
      <c r="N4" s="1"/>
      <c r="O4" s="1"/>
      <c r="P4" s="1"/>
      <c r="Q4" s="1"/>
    </row>
    <row r="5" spans="1:17" x14ac:dyDescent="0.25">
      <c r="A5" s="1"/>
      <c r="B5" s="1"/>
      <c r="C5" s="2"/>
      <c r="D5" s="1"/>
      <c r="E5" s="2"/>
      <c r="F5" s="3"/>
      <c r="G5" s="3"/>
      <c r="H5" s="3"/>
      <c r="I5" s="3"/>
      <c r="J5" s="3"/>
      <c r="K5" s="2"/>
      <c r="L5" s="1"/>
      <c r="M5" s="1"/>
      <c r="N5" s="1"/>
      <c r="O5" s="1"/>
      <c r="P5" s="1"/>
      <c r="Q5" s="1"/>
    </row>
    <row r="6" spans="1:17" ht="18.75" x14ac:dyDescent="0.3">
      <c r="A6" s="6" t="s">
        <v>1</v>
      </c>
      <c r="B6" s="7"/>
      <c r="C6" s="8"/>
      <c r="D6" s="9"/>
      <c r="E6" s="8"/>
      <c r="F6" s="10"/>
      <c r="H6" s="10"/>
      <c r="I6" s="10"/>
      <c r="J6" s="10"/>
      <c r="L6" s="1"/>
      <c r="M6" s="1"/>
      <c r="N6" s="1"/>
      <c r="O6" s="1"/>
      <c r="P6" s="1"/>
      <c r="Q6" s="1"/>
    </row>
    <row r="7" spans="1:17" ht="15.75" x14ac:dyDescent="0.25">
      <c r="A7" s="12"/>
      <c r="B7" s="7"/>
      <c r="C7" s="8"/>
      <c r="D7" s="7"/>
      <c r="E7" s="8"/>
      <c r="F7" s="10"/>
      <c r="H7" s="10"/>
      <c r="I7" s="10"/>
      <c r="J7" s="10"/>
      <c r="L7" s="1"/>
      <c r="M7" s="1"/>
      <c r="N7" s="1"/>
      <c r="O7" s="13"/>
      <c r="P7" s="1"/>
      <c r="Q7" s="1"/>
    </row>
    <row r="8" spans="1:17" x14ac:dyDescent="0.25">
      <c r="A8" s="14" t="s">
        <v>2</v>
      </c>
      <c r="B8" s="117"/>
      <c r="C8" s="117"/>
      <c r="D8" s="16"/>
      <c r="E8" s="15"/>
      <c r="F8" s="16"/>
      <c r="G8" s="17"/>
      <c r="H8" s="16"/>
      <c r="I8" s="16"/>
      <c r="J8" s="16"/>
      <c r="K8" s="15"/>
    </row>
    <row r="9" spans="1:17" s="51" customFormat="1" x14ac:dyDescent="0.25">
      <c r="A9" s="46" t="s">
        <v>30</v>
      </c>
      <c r="B9" s="45" t="s">
        <v>32</v>
      </c>
      <c r="C9" s="47"/>
      <c r="D9" s="48"/>
      <c r="E9" s="49"/>
      <c r="F9" s="48"/>
      <c r="G9" s="50"/>
      <c r="H9" s="48"/>
      <c r="I9" s="48"/>
      <c r="J9" s="48"/>
      <c r="K9" s="49"/>
    </row>
    <row r="10" spans="1:17" x14ac:dyDescent="0.25">
      <c r="A10" s="14" t="s">
        <v>33</v>
      </c>
      <c r="B10" s="41"/>
      <c r="C10" s="52" t="s">
        <v>35</v>
      </c>
      <c r="D10" s="16"/>
      <c r="E10" s="15"/>
      <c r="F10" s="16"/>
      <c r="G10" s="17"/>
      <c r="H10" s="16"/>
      <c r="I10" s="16"/>
      <c r="J10" s="16"/>
      <c r="K10" s="15"/>
    </row>
    <row r="11" spans="1:17" x14ac:dyDescent="0.25">
      <c r="A11" s="14" t="s">
        <v>3</v>
      </c>
      <c r="B11" s="40">
        <f>IF(B9="Annual",Sheet1!$G$1,Sheet1!$G$2)</f>
        <v>16608.333333333332</v>
      </c>
      <c r="C11" s="52" t="str">
        <f>IF(B9="Monthly","You can never charge more than this amount to DHHS awards in total"," ")</f>
        <v>You can never charge more than this amount to DHHS awards in total</v>
      </c>
      <c r="D11" s="16"/>
      <c r="E11" s="15"/>
      <c r="F11" s="16"/>
      <c r="G11" s="17"/>
      <c r="H11" s="16"/>
      <c r="I11" s="16"/>
      <c r="J11" s="16"/>
      <c r="K11" s="15"/>
    </row>
    <row r="12" spans="1:17" ht="15.75" thickBot="1" x14ac:dyDescent="0.3">
      <c r="A12" s="28"/>
      <c r="B12" s="39"/>
      <c r="C12" s="39"/>
      <c r="D12" s="16"/>
      <c r="E12" s="15"/>
      <c r="F12" s="16"/>
      <c r="G12" s="17"/>
      <c r="H12" s="16"/>
      <c r="I12" s="16"/>
      <c r="J12" s="16"/>
      <c r="K12" s="15"/>
      <c r="N12" s="114" t="s">
        <v>49</v>
      </c>
      <c r="O12" s="114"/>
    </row>
    <row r="13" spans="1:17" x14ac:dyDescent="0.25">
      <c r="A13" s="16"/>
      <c r="B13" s="16"/>
      <c r="C13" s="15"/>
      <c r="D13" s="119" t="s">
        <v>4</v>
      </c>
      <c r="E13" s="120"/>
      <c r="F13" s="123" t="s">
        <v>5</v>
      </c>
      <c r="G13" s="124"/>
      <c r="H13" s="127" t="s">
        <v>6</v>
      </c>
      <c r="I13" s="128"/>
      <c r="J13" s="128"/>
      <c r="K13" s="129"/>
      <c r="N13" s="115" t="s">
        <v>50</v>
      </c>
      <c r="O13" s="116"/>
    </row>
    <row r="14" spans="1:17" x14ac:dyDescent="0.25">
      <c r="A14" s="16"/>
      <c r="B14" s="16"/>
      <c r="C14" s="15"/>
      <c r="D14" s="121"/>
      <c r="E14" s="122"/>
      <c r="F14" s="125"/>
      <c r="G14" s="126"/>
      <c r="H14" s="130"/>
      <c r="I14" s="131"/>
      <c r="J14" s="131"/>
      <c r="K14" s="132"/>
      <c r="N14" s="90"/>
      <c r="O14" s="91"/>
    </row>
    <row r="15" spans="1:17" s="27" customFormat="1" ht="45" x14ac:dyDescent="0.25">
      <c r="A15" s="18" t="s">
        <v>7</v>
      </c>
      <c r="B15" s="72" t="s">
        <v>41</v>
      </c>
      <c r="C15" s="20" t="s">
        <v>8</v>
      </c>
      <c r="D15" s="21" t="s">
        <v>9</v>
      </c>
      <c r="E15" s="22" t="s">
        <v>10</v>
      </c>
      <c r="F15" s="60" t="s">
        <v>11</v>
      </c>
      <c r="G15" s="23" t="s">
        <v>12</v>
      </c>
      <c r="H15" s="24" t="s">
        <v>13</v>
      </c>
      <c r="I15" s="25" t="s">
        <v>14</v>
      </c>
      <c r="J15" s="24" t="s">
        <v>15</v>
      </c>
      <c r="K15" s="26" t="s">
        <v>16</v>
      </c>
      <c r="L15" s="83" t="s">
        <v>45</v>
      </c>
      <c r="N15" s="92"/>
      <c r="O15" s="93" t="s">
        <v>51</v>
      </c>
    </row>
    <row r="16" spans="1:17" ht="16.5" x14ac:dyDescent="0.3">
      <c r="A16" s="28" t="s">
        <v>17</v>
      </c>
      <c r="B16" s="29" t="s">
        <v>17</v>
      </c>
      <c r="C16" s="82">
        <f>1-SUM(C17:C24)</f>
        <v>1</v>
      </c>
      <c r="D16" s="54"/>
      <c r="E16" s="57"/>
      <c r="F16" s="37"/>
      <c r="G16" s="55"/>
      <c r="H16" s="30">
        <f>C16*B10</f>
        <v>0</v>
      </c>
      <c r="I16" s="63">
        <v>0</v>
      </c>
      <c r="J16" s="30">
        <f>H16+I16</f>
        <v>0</v>
      </c>
      <c r="K16" s="67" t="e">
        <f>J16/$B$10</f>
        <v>#DIV/0!</v>
      </c>
      <c r="L16" s="84" t="e">
        <f>K16+G25</f>
        <v>#DIV/0!</v>
      </c>
      <c r="N16" s="94" t="str">
        <f>B16</f>
        <v>Unrestricted</v>
      </c>
      <c r="O16" s="98">
        <f>H16+I25</f>
        <v>0</v>
      </c>
      <c r="P16" s="100" t="s">
        <v>52</v>
      </c>
    </row>
    <row r="17" spans="1:15" ht="16.5" x14ac:dyDescent="0.3">
      <c r="A17" s="16" t="s">
        <v>18</v>
      </c>
      <c r="B17" s="42"/>
      <c r="C17" s="64"/>
      <c r="D17" s="53">
        <f>IF(AND($B$10&gt;$B$11,B17="Yes"),$B$11*C17,$B$10*C17)</f>
        <v>0</v>
      </c>
      <c r="E17" s="58" t="e">
        <f>IF(C17="DHHS",D17/$B$11,D17/$B$10)</f>
        <v>#DIV/0!</v>
      </c>
      <c r="F17" s="38">
        <f>IF(B17="Yes",(C17*$B$10)-D17,0)</f>
        <v>0</v>
      </c>
      <c r="G17" s="56" t="e">
        <f t="shared" ref="G17:G24" si="0">C17-E17</f>
        <v>#DIV/0!</v>
      </c>
      <c r="H17" s="30">
        <f t="shared" ref="H17:H24" si="1">D17</f>
        <v>0</v>
      </c>
      <c r="I17" s="30">
        <f t="shared" ref="I17:I24" si="2">F17</f>
        <v>0</v>
      </c>
      <c r="J17" s="30">
        <f t="shared" ref="J17:J24" si="3">H17+I17</f>
        <v>0</v>
      </c>
      <c r="K17" s="67" t="e">
        <f t="shared" ref="K17:K24" si="4">J17/$B$10</f>
        <v>#DIV/0!</v>
      </c>
      <c r="N17" s="94" t="str">
        <f>A17</f>
        <v>Grant #1</v>
      </c>
      <c r="O17" s="98">
        <f>H17</f>
        <v>0</v>
      </c>
    </row>
    <row r="18" spans="1:15" ht="16.5" x14ac:dyDescent="0.3">
      <c r="A18" s="16" t="s">
        <v>19</v>
      </c>
      <c r="B18" s="42"/>
      <c r="C18" s="64"/>
      <c r="D18" s="53">
        <f t="shared" ref="D18:D24" si="5">IF(AND($B$10&gt;$B$11,B18="Yes"),$B$11*C18,$B$10*C18)</f>
        <v>0</v>
      </c>
      <c r="E18" s="58" t="e">
        <f t="shared" ref="E18:E24" si="6">IF(C18="DHHS",D18/$B$11,D18/$B$10)</f>
        <v>#DIV/0!</v>
      </c>
      <c r="F18" s="38">
        <f t="shared" ref="F18:F24" si="7">IF(B18="Yes",(C18*$B$10)-D18,0)</f>
        <v>0</v>
      </c>
      <c r="G18" s="56" t="e">
        <f t="shared" si="0"/>
        <v>#DIV/0!</v>
      </c>
      <c r="H18" s="30">
        <f t="shared" si="1"/>
        <v>0</v>
      </c>
      <c r="I18" s="30">
        <f t="shared" si="2"/>
        <v>0</v>
      </c>
      <c r="J18" s="30">
        <f t="shared" si="3"/>
        <v>0</v>
      </c>
      <c r="K18" s="67" t="e">
        <f t="shared" si="4"/>
        <v>#DIV/0!</v>
      </c>
      <c r="N18" s="94" t="str">
        <f t="shared" ref="N18:N24" si="8">A18</f>
        <v>Grant #2</v>
      </c>
      <c r="O18" s="98">
        <f t="shared" ref="O18:O24" si="9">H18</f>
        <v>0</v>
      </c>
    </row>
    <row r="19" spans="1:15" ht="16.5" x14ac:dyDescent="0.3">
      <c r="A19" s="16" t="s">
        <v>20</v>
      </c>
      <c r="B19" s="42"/>
      <c r="C19" s="64"/>
      <c r="D19" s="53">
        <f t="shared" si="5"/>
        <v>0</v>
      </c>
      <c r="E19" s="58" t="e">
        <f t="shared" si="6"/>
        <v>#DIV/0!</v>
      </c>
      <c r="F19" s="38">
        <f t="shared" si="7"/>
        <v>0</v>
      </c>
      <c r="G19" s="56" t="e">
        <f t="shared" si="0"/>
        <v>#DIV/0!</v>
      </c>
      <c r="H19" s="30">
        <f t="shared" si="1"/>
        <v>0</v>
      </c>
      <c r="I19" s="30">
        <f t="shared" si="2"/>
        <v>0</v>
      </c>
      <c r="J19" s="30">
        <f t="shared" si="3"/>
        <v>0</v>
      </c>
      <c r="K19" s="67" t="e">
        <f t="shared" si="4"/>
        <v>#DIV/0!</v>
      </c>
      <c r="N19" s="94" t="str">
        <f t="shared" si="8"/>
        <v>Grant #3</v>
      </c>
      <c r="O19" s="98">
        <f t="shared" si="9"/>
        <v>0</v>
      </c>
    </row>
    <row r="20" spans="1:15" ht="16.5" x14ac:dyDescent="0.3">
      <c r="A20" s="16" t="s">
        <v>21</v>
      </c>
      <c r="B20" s="42"/>
      <c r="C20" s="64"/>
      <c r="D20" s="53">
        <f t="shared" si="5"/>
        <v>0</v>
      </c>
      <c r="E20" s="58" t="e">
        <f t="shared" si="6"/>
        <v>#DIV/0!</v>
      </c>
      <c r="F20" s="38">
        <f t="shared" si="7"/>
        <v>0</v>
      </c>
      <c r="G20" s="56" t="e">
        <f t="shared" si="0"/>
        <v>#DIV/0!</v>
      </c>
      <c r="H20" s="30">
        <f t="shared" si="1"/>
        <v>0</v>
      </c>
      <c r="I20" s="30">
        <f t="shared" si="2"/>
        <v>0</v>
      </c>
      <c r="J20" s="30">
        <f t="shared" si="3"/>
        <v>0</v>
      </c>
      <c r="K20" s="67" t="e">
        <f t="shared" si="4"/>
        <v>#DIV/0!</v>
      </c>
      <c r="N20" s="94" t="str">
        <f t="shared" si="8"/>
        <v>Grant #4</v>
      </c>
      <c r="O20" s="98">
        <f t="shared" si="9"/>
        <v>0</v>
      </c>
    </row>
    <row r="21" spans="1:15" ht="16.5" x14ac:dyDescent="0.3">
      <c r="A21" s="16" t="s">
        <v>22</v>
      </c>
      <c r="B21" s="42"/>
      <c r="C21" s="64"/>
      <c r="D21" s="53">
        <f t="shared" si="5"/>
        <v>0</v>
      </c>
      <c r="E21" s="58" t="e">
        <f t="shared" si="6"/>
        <v>#DIV/0!</v>
      </c>
      <c r="F21" s="38">
        <f t="shared" si="7"/>
        <v>0</v>
      </c>
      <c r="G21" s="56" t="e">
        <f t="shared" si="0"/>
        <v>#DIV/0!</v>
      </c>
      <c r="H21" s="30">
        <f t="shared" si="1"/>
        <v>0</v>
      </c>
      <c r="I21" s="30">
        <f t="shared" si="2"/>
        <v>0</v>
      </c>
      <c r="J21" s="30">
        <f t="shared" si="3"/>
        <v>0</v>
      </c>
      <c r="K21" s="67" t="e">
        <f t="shared" si="4"/>
        <v>#DIV/0!</v>
      </c>
      <c r="N21" s="94" t="str">
        <f t="shared" si="8"/>
        <v>Grant #5</v>
      </c>
      <c r="O21" s="98">
        <f t="shared" si="9"/>
        <v>0</v>
      </c>
    </row>
    <row r="22" spans="1:15" ht="16.5" x14ac:dyDescent="0.3">
      <c r="A22" s="16" t="s">
        <v>23</v>
      </c>
      <c r="B22" s="42"/>
      <c r="C22" s="64"/>
      <c r="D22" s="53">
        <f t="shared" si="5"/>
        <v>0</v>
      </c>
      <c r="E22" s="58" t="e">
        <f t="shared" si="6"/>
        <v>#DIV/0!</v>
      </c>
      <c r="F22" s="38">
        <f t="shared" si="7"/>
        <v>0</v>
      </c>
      <c r="G22" s="56" t="e">
        <f t="shared" si="0"/>
        <v>#DIV/0!</v>
      </c>
      <c r="H22" s="30">
        <f t="shared" si="1"/>
        <v>0</v>
      </c>
      <c r="I22" s="30">
        <f t="shared" si="2"/>
        <v>0</v>
      </c>
      <c r="J22" s="30">
        <f t="shared" si="3"/>
        <v>0</v>
      </c>
      <c r="K22" s="67" t="e">
        <f t="shared" si="4"/>
        <v>#DIV/0!</v>
      </c>
      <c r="N22" s="94" t="str">
        <f t="shared" si="8"/>
        <v>Grant #6</v>
      </c>
      <c r="O22" s="98">
        <f t="shared" si="9"/>
        <v>0</v>
      </c>
    </row>
    <row r="23" spans="1:15" ht="16.5" x14ac:dyDescent="0.3">
      <c r="A23" s="16" t="s">
        <v>24</v>
      </c>
      <c r="B23" s="42"/>
      <c r="C23" s="64"/>
      <c r="D23" s="53">
        <f t="shared" si="5"/>
        <v>0</v>
      </c>
      <c r="E23" s="58" t="e">
        <f t="shared" si="6"/>
        <v>#DIV/0!</v>
      </c>
      <c r="F23" s="38">
        <f t="shared" si="7"/>
        <v>0</v>
      </c>
      <c r="G23" s="56" t="e">
        <f t="shared" si="0"/>
        <v>#DIV/0!</v>
      </c>
      <c r="H23" s="30">
        <f t="shared" si="1"/>
        <v>0</v>
      </c>
      <c r="I23" s="30">
        <f t="shared" si="2"/>
        <v>0</v>
      </c>
      <c r="J23" s="30">
        <f t="shared" si="3"/>
        <v>0</v>
      </c>
      <c r="K23" s="67" t="e">
        <f t="shared" si="4"/>
        <v>#DIV/0!</v>
      </c>
      <c r="N23" s="94" t="str">
        <f t="shared" si="8"/>
        <v>Grant #7</v>
      </c>
      <c r="O23" s="98">
        <f t="shared" si="9"/>
        <v>0</v>
      </c>
    </row>
    <row r="24" spans="1:15" ht="16.5" x14ac:dyDescent="0.3">
      <c r="A24" s="16" t="s">
        <v>25</v>
      </c>
      <c r="B24" s="42"/>
      <c r="C24" s="65"/>
      <c r="D24" s="53">
        <f t="shared" si="5"/>
        <v>0</v>
      </c>
      <c r="E24" s="59" t="e">
        <f t="shared" si="6"/>
        <v>#DIV/0!</v>
      </c>
      <c r="F24" s="61">
        <f t="shared" si="7"/>
        <v>0</v>
      </c>
      <c r="G24" s="62" t="e">
        <f t="shared" si="0"/>
        <v>#DIV/0!</v>
      </c>
      <c r="H24" s="30">
        <f t="shared" si="1"/>
        <v>0</v>
      </c>
      <c r="I24" s="30">
        <f t="shared" si="2"/>
        <v>0</v>
      </c>
      <c r="J24" s="30">
        <f t="shared" si="3"/>
        <v>0</v>
      </c>
      <c r="K24" s="71" t="e">
        <f t="shared" si="4"/>
        <v>#DIV/0!</v>
      </c>
      <c r="N24" s="94" t="str">
        <f t="shared" si="8"/>
        <v>Grant #8</v>
      </c>
      <c r="O24" s="98">
        <f t="shared" si="9"/>
        <v>0</v>
      </c>
    </row>
    <row r="25" spans="1:15" ht="15.75" thickBot="1" x14ac:dyDescent="0.3">
      <c r="A25" s="31" t="s">
        <v>26</v>
      </c>
      <c r="B25" s="32"/>
      <c r="C25" s="66">
        <f t="shared" ref="C25" si="10">SUM(C16:C24)</f>
        <v>1</v>
      </c>
      <c r="D25" s="33">
        <f>SUM(D16:D24)</f>
        <v>0</v>
      </c>
      <c r="E25" s="73" t="e">
        <f>SUM(E16:E24)</f>
        <v>#DIV/0!</v>
      </c>
      <c r="F25" s="74">
        <f>SUM(F16:F24)</f>
        <v>0</v>
      </c>
      <c r="G25" s="75" t="e">
        <f>SUM(G16:G24)</f>
        <v>#DIV/0!</v>
      </c>
      <c r="H25" s="78">
        <f t="shared" ref="H25:J25" si="11">SUM(H16:H24)</f>
        <v>0</v>
      </c>
      <c r="I25" s="78">
        <f t="shared" si="11"/>
        <v>0</v>
      </c>
      <c r="J25" s="78">
        <f t="shared" si="11"/>
        <v>0</v>
      </c>
      <c r="K25" s="79" t="e">
        <f>SUM(K16:K24)</f>
        <v>#DIV/0!</v>
      </c>
      <c r="N25" s="96"/>
      <c r="O25" s="99">
        <f>SUM(O16:O24)</f>
        <v>0</v>
      </c>
    </row>
    <row r="26" spans="1:15" ht="15.75" thickTop="1" x14ac:dyDescent="0.25"/>
    <row r="27" spans="1:15" x14ac:dyDescent="0.25">
      <c r="A27" s="4" t="s">
        <v>27</v>
      </c>
      <c r="E27" s="5"/>
    </row>
    <row r="28" spans="1:15" x14ac:dyDescent="0.25">
      <c r="E28" s="5"/>
    </row>
    <row r="29" spans="1:15" x14ac:dyDescent="0.25">
      <c r="A29" s="36"/>
    </row>
  </sheetData>
  <mergeCells count="8">
    <mergeCell ref="N12:O12"/>
    <mergeCell ref="N13:O13"/>
    <mergeCell ref="B8:C8"/>
    <mergeCell ref="G1:K1"/>
    <mergeCell ref="H2:K2"/>
    <mergeCell ref="D13:E14"/>
    <mergeCell ref="F13:G14"/>
    <mergeCell ref="H13:K14"/>
  </mergeCells>
  <conditionalFormatting sqref="C25">
    <cfRule type="cellIs" priority="1" operator="notEqual">
      <formula>100</formula>
    </cfRule>
    <cfRule type="cellIs" priority="2" operator="notEqual">
      <formula>100</formula>
    </cfRule>
    <cfRule type="cellIs" dxfId="9" priority="3" operator="lessThan">
      <formula>1</formula>
    </cfRule>
    <cfRule type="cellIs" priority="4" operator="notEqual">
      <formula>100</formula>
    </cfRule>
    <cfRule type="cellIs" dxfId="8" priority="5" operator="lessThan">
      <formula>1</formula>
    </cfRule>
  </conditionalFormatting>
  <dataValidations count="2">
    <dataValidation allowBlank="1" showInputMessage="1" showErrorMessage="1" errorTitle="Invalid Entry" error="Effort percentages must be in whole numbers" sqref="C17:C24"/>
    <dataValidation type="decimal" errorStyle="information" showDropDown="1" showInputMessage="1" showErrorMessage="1" errorTitle="Faculty Effort Warning" error="Most faculty are unable to devote 100% of their time to sponsored activities due to other responsibilities that include teaching, administrative work, patient care, competitive proposal writing, and service." sqref="C16">
      <formula1>0.01</formula1>
      <formula2>1</formula2>
    </dataValidation>
  </dataValidations>
  <pageMargins left="0.7" right="0.7" top="0.75" bottom="0.75" header="0.3" footer="0.3"/>
  <pageSetup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Sheet1!$E$1:$E$2</xm:f>
          </x14:formula1>
          <xm:sqref>B9</xm:sqref>
        </x14:dataValidation>
        <x14:dataValidation type="list" allowBlank="1" showInputMessage="1" showErrorMessage="1">
          <x14:formula1>
            <xm:f>Sheet1!$C$1:$C$3</xm:f>
          </x14:formula1>
          <xm:sqref>B17:B24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B12" sqref="B12"/>
    </sheetView>
  </sheetViews>
  <sheetFormatPr defaultColWidth="9.140625" defaultRowHeight="15" x14ac:dyDescent="0.25"/>
  <cols>
    <col min="1" max="1" width="20.28515625" style="4" customWidth="1"/>
    <col min="2" max="2" width="12.85546875" style="4" customWidth="1"/>
    <col min="3" max="3" width="9.42578125" style="11" bestFit="1" customWidth="1"/>
    <col min="4" max="4" width="15" style="4" customWidth="1"/>
    <col min="5" max="5" width="11.28515625" style="11" bestFit="1" customWidth="1"/>
    <col min="6" max="6" width="12.7109375" style="4" bestFit="1" customWidth="1"/>
    <col min="7" max="7" width="10.28515625" style="5" bestFit="1" customWidth="1"/>
    <col min="8" max="8" width="12.5703125" style="4" bestFit="1" customWidth="1"/>
    <col min="9" max="9" width="12.140625" style="4" bestFit="1" customWidth="1"/>
    <col min="10" max="10" width="12.5703125" style="4" bestFit="1" customWidth="1"/>
    <col min="11" max="11" width="11.5703125" style="11" customWidth="1"/>
    <col min="12" max="12" width="9.85546875" style="4" customWidth="1"/>
    <col min="13" max="13" width="12.28515625" style="4" customWidth="1"/>
    <col min="14" max="14" width="9.140625" style="4"/>
    <col min="15" max="15" width="6.5703125" style="4" customWidth="1"/>
    <col min="16" max="16" width="13.42578125" style="4" customWidth="1"/>
    <col min="17" max="17" width="44.140625" style="4" customWidth="1"/>
    <col min="18" max="16384" width="9.140625" style="4"/>
  </cols>
  <sheetData>
    <row r="1" spans="1:20" x14ac:dyDescent="0.25">
      <c r="A1" s="1"/>
      <c r="B1" s="1"/>
      <c r="C1" s="2"/>
      <c r="D1" s="1"/>
      <c r="E1" s="2"/>
      <c r="F1" s="3"/>
      <c r="G1" s="118" t="s">
        <v>0</v>
      </c>
      <c r="H1" s="118"/>
      <c r="I1" s="118"/>
      <c r="J1" s="118"/>
      <c r="K1" s="118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2"/>
      <c r="D2" s="1"/>
      <c r="E2" s="2"/>
      <c r="F2" s="3"/>
      <c r="H2" s="118" t="s">
        <v>39</v>
      </c>
      <c r="I2" s="118"/>
      <c r="J2" s="118"/>
      <c r="K2" s="118"/>
      <c r="L2" s="1"/>
      <c r="M2" s="1"/>
      <c r="O2" s="1"/>
      <c r="P2" s="1"/>
      <c r="Q2" s="1"/>
      <c r="R2" s="1"/>
      <c r="S2" s="1"/>
    </row>
    <row r="3" spans="1:20" ht="15" customHeight="1" x14ac:dyDescent="0.25">
      <c r="A3" s="1"/>
      <c r="B3" s="1"/>
      <c r="C3" s="2"/>
      <c r="D3" s="43"/>
      <c r="E3" s="43"/>
      <c r="F3" s="44" t="s">
        <v>28</v>
      </c>
      <c r="G3" s="5" t="s">
        <v>29</v>
      </c>
      <c r="H3" s="43"/>
      <c r="I3" s="3"/>
      <c r="J3" s="3"/>
      <c r="K3" s="80" t="str">
        <f>'12 Month FT FTE'!K3</f>
        <v>Updated: 03/16/2021</v>
      </c>
      <c r="L3" s="1"/>
      <c r="M3" s="1"/>
      <c r="N3" s="1"/>
      <c r="P3" s="1"/>
      <c r="Q3" s="1"/>
      <c r="R3" s="1"/>
      <c r="S3" s="1"/>
      <c r="T3" s="1"/>
    </row>
    <row r="4" spans="1:20" ht="15" customHeight="1" x14ac:dyDescent="0.25">
      <c r="A4" s="1"/>
      <c r="B4" s="1"/>
      <c r="C4" s="2"/>
      <c r="D4" s="43"/>
      <c r="E4" s="43"/>
      <c r="F4" s="43"/>
      <c r="H4" s="43"/>
      <c r="I4" s="3"/>
      <c r="J4" s="3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2"/>
      <c r="D5" s="1"/>
      <c r="E5" s="2"/>
      <c r="F5" s="3"/>
      <c r="G5" s="3"/>
      <c r="H5" s="3"/>
      <c r="I5" s="3"/>
      <c r="J5" s="3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ht="18.75" x14ac:dyDescent="0.3">
      <c r="A6" s="6" t="s">
        <v>1</v>
      </c>
      <c r="B6" s="7"/>
      <c r="C6" s="8"/>
      <c r="D6" s="9"/>
      <c r="E6" s="8"/>
      <c r="F6" s="10"/>
      <c r="H6" s="10"/>
      <c r="I6" s="10"/>
      <c r="J6" s="10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2"/>
      <c r="B7" s="7"/>
      <c r="C7" s="8"/>
      <c r="D7" s="7"/>
      <c r="E7" s="8"/>
      <c r="F7" s="10"/>
      <c r="H7" s="10"/>
      <c r="I7" s="10"/>
      <c r="J7" s="10"/>
      <c r="L7" s="1"/>
      <c r="M7" s="1"/>
      <c r="N7" s="1"/>
      <c r="O7" s="13"/>
      <c r="P7" s="1"/>
      <c r="Q7" s="1"/>
      <c r="R7" s="1"/>
      <c r="S7" s="1"/>
      <c r="T7" s="1"/>
    </row>
    <row r="8" spans="1:20" x14ac:dyDescent="0.25">
      <c r="A8" s="14" t="s">
        <v>2</v>
      </c>
      <c r="B8" s="117"/>
      <c r="C8" s="117"/>
      <c r="D8" s="16"/>
      <c r="E8" s="15"/>
      <c r="F8" s="16"/>
      <c r="G8" s="17"/>
      <c r="H8" s="16"/>
      <c r="I8" s="16"/>
      <c r="J8" s="16"/>
      <c r="K8" s="15"/>
    </row>
    <row r="9" spans="1:20" s="51" customFormat="1" x14ac:dyDescent="0.25">
      <c r="A9" s="46" t="s">
        <v>30</v>
      </c>
      <c r="B9" s="45" t="s">
        <v>32</v>
      </c>
      <c r="C9" s="47"/>
      <c r="D9" s="48"/>
      <c r="E9" s="49"/>
      <c r="F9" s="48"/>
      <c r="G9" s="50"/>
      <c r="H9" s="48"/>
      <c r="I9" s="48"/>
      <c r="J9" s="48"/>
      <c r="K9" s="49"/>
    </row>
    <row r="10" spans="1:20" x14ac:dyDescent="0.25">
      <c r="A10" s="14" t="s">
        <v>33</v>
      </c>
      <c r="B10" s="41"/>
      <c r="C10" s="52" t="s">
        <v>35</v>
      </c>
      <c r="D10" s="16"/>
      <c r="E10" s="15"/>
      <c r="F10" s="16"/>
      <c r="G10" s="17"/>
      <c r="H10" s="16"/>
      <c r="I10" s="16"/>
      <c r="J10" s="16"/>
      <c r="K10" s="15"/>
    </row>
    <row r="11" spans="1:20" x14ac:dyDescent="0.25">
      <c r="A11" s="14" t="s">
        <v>3</v>
      </c>
      <c r="B11" s="40">
        <f>IF(B9="Annual",(Sheet1!$G$1*$B$12),(Sheet1!$G$1/12)*$B$12)</f>
        <v>0</v>
      </c>
      <c r="C11" s="52" t="str">
        <f>IF(B9="Monthly","You can never charge more than this amount to DHHS awards in total"," ")</f>
        <v>You can never charge more than this amount to DHHS awards in total</v>
      </c>
      <c r="D11" s="16"/>
      <c r="E11" s="15"/>
      <c r="F11" s="16"/>
      <c r="G11" s="17"/>
      <c r="H11" s="16"/>
      <c r="I11" s="16"/>
      <c r="J11" s="16"/>
      <c r="K11" s="15"/>
    </row>
    <row r="12" spans="1:20" x14ac:dyDescent="0.25">
      <c r="A12" s="14" t="s">
        <v>38</v>
      </c>
      <c r="B12" s="68"/>
      <c r="C12" s="39"/>
      <c r="D12" s="16"/>
      <c r="E12" s="15"/>
      <c r="F12" s="16"/>
      <c r="G12" s="17"/>
      <c r="H12" s="16"/>
      <c r="I12" s="16"/>
      <c r="J12" s="16"/>
      <c r="K12" s="15"/>
    </row>
    <row r="13" spans="1:20" ht="15.75" thickBot="1" x14ac:dyDescent="0.3">
      <c r="A13" s="28"/>
      <c r="B13" s="39"/>
      <c r="C13" s="39"/>
      <c r="D13" s="16"/>
      <c r="E13" s="15"/>
      <c r="F13" s="16"/>
      <c r="G13" s="17"/>
      <c r="H13" s="16"/>
      <c r="I13" s="16"/>
      <c r="J13" s="16"/>
      <c r="K13" s="15"/>
      <c r="P13" s="114" t="s">
        <v>49</v>
      </c>
      <c r="Q13" s="114"/>
    </row>
    <row r="14" spans="1:20" x14ac:dyDescent="0.25">
      <c r="A14" s="16"/>
      <c r="B14" s="16"/>
      <c r="C14" s="16"/>
      <c r="D14" s="15"/>
      <c r="E14" s="119" t="s">
        <v>4</v>
      </c>
      <c r="F14" s="120"/>
      <c r="G14" s="123" t="s">
        <v>5</v>
      </c>
      <c r="H14" s="124"/>
      <c r="I14" s="127" t="s">
        <v>6</v>
      </c>
      <c r="J14" s="128"/>
      <c r="K14" s="128"/>
      <c r="L14" s="129"/>
      <c r="P14" s="115" t="s">
        <v>50</v>
      </c>
      <c r="Q14" s="116"/>
    </row>
    <row r="15" spans="1:20" x14ac:dyDescent="0.25">
      <c r="A15" s="16"/>
      <c r="B15" s="16"/>
      <c r="C15" s="16"/>
      <c r="D15" s="15"/>
      <c r="E15" s="121"/>
      <c r="F15" s="122"/>
      <c r="G15" s="125"/>
      <c r="H15" s="126"/>
      <c r="I15" s="130"/>
      <c r="J15" s="131"/>
      <c r="K15" s="131"/>
      <c r="L15" s="132"/>
      <c r="P15" s="90"/>
      <c r="Q15" s="91"/>
    </row>
    <row r="16" spans="1:20" s="27" customFormat="1" ht="45" x14ac:dyDescent="0.25">
      <c r="A16" s="18" t="s">
        <v>7</v>
      </c>
      <c r="B16" s="72" t="s">
        <v>41</v>
      </c>
      <c r="C16" s="72" t="s">
        <v>53</v>
      </c>
      <c r="D16" s="20" t="s">
        <v>46</v>
      </c>
      <c r="E16" s="21" t="s">
        <v>9</v>
      </c>
      <c r="F16" s="22" t="s">
        <v>10</v>
      </c>
      <c r="G16" s="60" t="s">
        <v>11</v>
      </c>
      <c r="H16" s="23" t="s">
        <v>12</v>
      </c>
      <c r="I16" s="24" t="s">
        <v>13</v>
      </c>
      <c r="J16" s="25" t="s">
        <v>14</v>
      </c>
      <c r="K16" s="24" t="s">
        <v>15</v>
      </c>
      <c r="L16" s="26" t="s">
        <v>16</v>
      </c>
      <c r="M16" s="83" t="s">
        <v>45</v>
      </c>
      <c r="P16" s="92"/>
      <c r="Q16" s="93" t="s">
        <v>51</v>
      </c>
    </row>
    <row r="17" spans="1:18" ht="16.5" x14ac:dyDescent="0.3">
      <c r="A17" s="28" t="s">
        <v>17</v>
      </c>
      <c r="B17" s="29" t="s">
        <v>17</v>
      </c>
      <c r="C17" s="85"/>
      <c r="D17" s="82" t="e">
        <f>1-SUM(D18:D25)</f>
        <v>#DIV/0!</v>
      </c>
      <c r="E17" s="54"/>
      <c r="F17" s="57"/>
      <c r="G17" s="37"/>
      <c r="H17" s="55"/>
      <c r="I17" s="30" t="e">
        <f>D17*B11</f>
        <v>#DIV/0!</v>
      </c>
      <c r="J17" s="63">
        <f>G17</f>
        <v>0</v>
      </c>
      <c r="K17" s="30" t="e">
        <f>I17+J17</f>
        <v>#DIV/0!</v>
      </c>
      <c r="L17" s="67" t="e">
        <f>K17/$B$10</f>
        <v>#DIV/0!</v>
      </c>
      <c r="M17" s="84" t="e">
        <f>L17+H26</f>
        <v>#DIV/0!</v>
      </c>
      <c r="P17" s="94" t="str">
        <f>B17</f>
        <v>Unrestricted</v>
      </c>
      <c r="Q17" s="98" t="e">
        <f>I17+J26</f>
        <v>#DIV/0!</v>
      </c>
      <c r="R17" s="100" t="s">
        <v>52</v>
      </c>
    </row>
    <row r="18" spans="1:18" ht="16.5" x14ac:dyDescent="0.3">
      <c r="A18" s="16" t="s">
        <v>18</v>
      </c>
      <c r="B18" s="42"/>
      <c r="C18" s="85"/>
      <c r="D18" s="101" t="e">
        <f>C18/$B$12</f>
        <v>#DIV/0!</v>
      </c>
      <c r="E18" s="53" t="e">
        <f t="shared" ref="E18:E25" si="0">IF(AND($B$10&gt;$B$11,B18="Yes"),$B$11*D18,$B$10*D18)</f>
        <v>#DIV/0!</v>
      </c>
      <c r="F18" s="58" t="e">
        <f>IF(D18="DHHS",E18/$B$11,E18/$B$10)</f>
        <v>#DIV/0!</v>
      </c>
      <c r="G18" s="38">
        <f t="shared" ref="G18:G25" si="1">IF(B18="Yes",(D18*$B$10)-E18,0)</f>
        <v>0</v>
      </c>
      <c r="H18" s="56" t="e">
        <f t="shared" ref="H18:H25" si="2">D18-F18</f>
        <v>#DIV/0!</v>
      </c>
      <c r="I18" s="30" t="e">
        <f>E18</f>
        <v>#DIV/0!</v>
      </c>
      <c r="J18" s="30">
        <f t="shared" ref="J18:J25" si="3">G18</f>
        <v>0</v>
      </c>
      <c r="K18" s="30" t="e">
        <f t="shared" ref="K18:K25" si="4">I18+J18</f>
        <v>#DIV/0!</v>
      </c>
      <c r="L18" s="67" t="e">
        <f t="shared" ref="L18:L25" si="5">K18/$B$10</f>
        <v>#DIV/0!</v>
      </c>
      <c r="P18" s="94" t="str">
        <f>A18</f>
        <v>Grant #1</v>
      </c>
      <c r="Q18" s="98" t="e">
        <f>I18</f>
        <v>#DIV/0!</v>
      </c>
    </row>
    <row r="19" spans="1:18" ht="16.5" x14ac:dyDescent="0.3">
      <c r="A19" s="16" t="s">
        <v>19</v>
      </c>
      <c r="B19" s="42"/>
      <c r="C19" s="85"/>
      <c r="D19" s="101" t="e">
        <f t="shared" ref="D19:D25" si="6">C19/$B$12</f>
        <v>#DIV/0!</v>
      </c>
      <c r="E19" s="53" t="e">
        <f t="shared" si="0"/>
        <v>#DIV/0!</v>
      </c>
      <c r="F19" s="58" t="e">
        <f t="shared" ref="F19:F25" si="7">IF(D19="DHHS",E19/$B$11,E19/$B$10)</f>
        <v>#DIV/0!</v>
      </c>
      <c r="G19" s="38">
        <f t="shared" si="1"/>
        <v>0</v>
      </c>
      <c r="H19" s="56" t="e">
        <f t="shared" si="2"/>
        <v>#DIV/0!</v>
      </c>
      <c r="I19" s="30" t="e">
        <f t="shared" ref="I19:I25" si="8">E19</f>
        <v>#DIV/0!</v>
      </c>
      <c r="J19" s="30">
        <f t="shared" si="3"/>
        <v>0</v>
      </c>
      <c r="K19" s="30" t="e">
        <f t="shared" si="4"/>
        <v>#DIV/0!</v>
      </c>
      <c r="L19" s="67" t="e">
        <f t="shared" si="5"/>
        <v>#DIV/0!</v>
      </c>
      <c r="P19" s="94" t="str">
        <f t="shared" ref="P19:P25" si="9">A19</f>
        <v>Grant #2</v>
      </c>
      <c r="Q19" s="98" t="e">
        <f t="shared" ref="Q19:Q25" si="10">I19</f>
        <v>#DIV/0!</v>
      </c>
    </row>
    <row r="20" spans="1:18" ht="16.5" x14ac:dyDescent="0.3">
      <c r="A20" s="16" t="s">
        <v>20</v>
      </c>
      <c r="B20" s="42"/>
      <c r="C20" s="85"/>
      <c r="D20" s="101" t="e">
        <f t="shared" si="6"/>
        <v>#DIV/0!</v>
      </c>
      <c r="E20" s="53" t="e">
        <f t="shared" si="0"/>
        <v>#DIV/0!</v>
      </c>
      <c r="F20" s="58" t="e">
        <f t="shared" si="7"/>
        <v>#DIV/0!</v>
      </c>
      <c r="G20" s="38">
        <f t="shared" si="1"/>
        <v>0</v>
      </c>
      <c r="H20" s="56" t="e">
        <f t="shared" si="2"/>
        <v>#DIV/0!</v>
      </c>
      <c r="I20" s="30" t="e">
        <f t="shared" si="8"/>
        <v>#DIV/0!</v>
      </c>
      <c r="J20" s="30">
        <f t="shared" si="3"/>
        <v>0</v>
      </c>
      <c r="K20" s="30" t="e">
        <f t="shared" si="4"/>
        <v>#DIV/0!</v>
      </c>
      <c r="L20" s="67" t="e">
        <f t="shared" si="5"/>
        <v>#DIV/0!</v>
      </c>
      <c r="P20" s="94" t="str">
        <f t="shared" si="9"/>
        <v>Grant #3</v>
      </c>
      <c r="Q20" s="98" t="e">
        <f t="shared" si="10"/>
        <v>#DIV/0!</v>
      </c>
    </row>
    <row r="21" spans="1:18" ht="16.5" x14ac:dyDescent="0.3">
      <c r="A21" s="16" t="s">
        <v>21</v>
      </c>
      <c r="B21" s="42"/>
      <c r="C21" s="85"/>
      <c r="D21" s="101" t="e">
        <f t="shared" si="6"/>
        <v>#DIV/0!</v>
      </c>
      <c r="E21" s="53" t="e">
        <f t="shared" si="0"/>
        <v>#DIV/0!</v>
      </c>
      <c r="F21" s="58" t="e">
        <f t="shared" si="7"/>
        <v>#DIV/0!</v>
      </c>
      <c r="G21" s="38">
        <f t="shared" si="1"/>
        <v>0</v>
      </c>
      <c r="H21" s="56" t="e">
        <f t="shared" si="2"/>
        <v>#DIV/0!</v>
      </c>
      <c r="I21" s="30" t="e">
        <f t="shared" si="8"/>
        <v>#DIV/0!</v>
      </c>
      <c r="J21" s="30">
        <f t="shared" si="3"/>
        <v>0</v>
      </c>
      <c r="K21" s="30" t="e">
        <f t="shared" si="4"/>
        <v>#DIV/0!</v>
      </c>
      <c r="L21" s="67" t="e">
        <f t="shared" si="5"/>
        <v>#DIV/0!</v>
      </c>
      <c r="P21" s="94" t="str">
        <f t="shared" si="9"/>
        <v>Grant #4</v>
      </c>
      <c r="Q21" s="98" t="e">
        <f t="shared" si="10"/>
        <v>#DIV/0!</v>
      </c>
    </row>
    <row r="22" spans="1:18" ht="16.5" x14ac:dyDescent="0.3">
      <c r="A22" s="16" t="s">
        <v>22</v>
      </c>
      <c r="B22" s="42"/>
      <c r="C22" s="85"/>
      <c r="D22" s="101" t="e">
        <f t="shared" si="6"/>
        <v>#DIV/0!</v>
      </c>
      <c r="E22" s="53" t="e">
        <f t="shared" si="0"/>
        <v>#DIV/0!</v>
      </c>
      <c r="F22" s="58" t="e">
        <f t="shared" si="7"/>
        <v>#DIV/0!</v>
      </c>
      <c r="G22" s="38">
        <f t="shared" si="1"/>
        <v>0</v>
      </c>
      <c r="H22" s="56" t="e">
        <f t="shared" si="2"/>
        <v>#DIV/0!</v>
      </c>
      <c r="I22" s="30" t="e">
        <f t="shared" si="8"/>
        <v>#DIV/0!</v>
      </c>
      <c r="J22" s="30">
        <f t="shared" si="3"/>
        <v>0</v>
      </c>
      <c r="K22" s="30" t="e">
        <f t="shared" si="4"/>
        <v>#DIV/0!</v>
      </c>
      <c r="L22" s="67" t="e">
        <f t="shared" si="5"/>
        <v>#DIV/0!</v>
      </c>
      <c r="P22" s="94" t="str">
        <f t="shared" si="9"/>
        <v>Grant #5</v>
      </c>
      <c r="Q22" s="98" t="e">
        <f t="shared" si="10"/>
        <v>#DIV/0!</v>
      </c>
    </row>
    <row r="23" spans="1:18" ht="16.5" x14ac:dyDescent="0.3">
      <c r="A23" s="16" t="s">
        <v>23</v>
      </c>
      <c r="B23" s="42"/>
      <c r="C23" s="85"/>
      <c r="D23" s="101" t="e">
        <f t="shared" si="6"/>
        <v>#DIV/0!</v>
      </c>
      <c r="E23" s="53" t="e">
        <f t="shared" si="0"/>
        <v>#DIV/0!</v>
      </c>
      <c r="F23" s="58" t="e">
        <f t="shared" si="7"/>
        <v>#DIV/0!</v>
      </c>
      <c r="G23" s="38">
        <f t="shared" si="1"/>
        <v>0</v>
      </c>
      <c r="H23" s="56" t="e">
        <f t="shared" si="2"/>
        <v>#DIV/0!</v>
      </c>
      <c r="I23" s="30" t="e">
        <f t="shared" si="8"/>
        <v>#DIV/0!</v>
      </c>
      <c r="J23" s="30">
        <f t="shared" si="3"/>
        <v>0</v>
      </c>
      <c r="K23" s="30" t="e">
        <f t="shared" si="4"/>
        <v>#DIV/0!</v>
      </c>
      <c r="L23" s="67" t="e">
        <f t="shared" si="5"/>
        <v>#DIV/0!</v>
      </c>
      <c r="P23" s="94" t="str">
        <f t="shared" si="9"/>
        <v>Grant #6</v>
      </c>
      <c r="Q23" s="98" t="e">
        <f t="shared" si="10"/>
        <v>#DIV/0!</v>
      </c>
    </row>
    <row r="24" spans="1:18" ht="16.5" x14ac:dyDescent="0.3">
      <c r="A24" s="16" t="s">
        <v>24</v>
      </c>
      <c r="B24" s="42"/>
      <c r="C24" s="85"/>
      <c r="D24" s="101" t="e">
        <f t="shared" si="6"/>
        <v>#DIV/0!</v>
      </c>
      <c r="E24" s="53" t="e">
        <f t="shared" si="0"/>
        <v>#DIV/0!</v>
      </c>
      <c r="F24" s="58" t="e">
        <f t="shared" si="7"/>
        <v>#DIV/0!</v>
      </c>
      <c r="G24" s="38">
        <f t="shared" si="1"/>
        <v>0</v>
      </c>
      <c r="H24" s="56" t="e">
        <f t="shared" si="2"/>
        <v>#DIV/0!</v>
      </c>
      <c r="I24" s="30" t="e">
        <f t="shared" si="8"/>
        <v>#DIV/0!</v>
      </c>
      <c r="J24" s="30">
        <f t="shared" si="3"/>
        <v>0</v>
      </c>
      <c r="K24" s="30" t="e">
        <f t="shared" si="4"/>
        <v>#DIV/0!</v>
      </c>
      <c r="L24" s="67" t="e">
        <f t="shared" si="5"/>
        <v>#DIV/0!</v>
      </c>
      <c r="P24" s="94" t="str">
        <f t="shared" si="9"/>
        <v>Grant #7</v>
      </c>
      <c r="Q24" s="98" t="e">
        <f t="shared" si="10"/>
        <v>#DIV/0!</v>
      </c>
    </row>
    <row r="25" spans="1:18" ht="16.5" x14ac:dyDescent="0.3">
      <c r="A25" s="16" t="s">
        <v>25</v>
      </c>
      <c r="B25" s="42"/>
      <c r="C25" s="85"/>
      <c r="D25" s="101" t="e">
        <f t="shared" si="6"/>
        <v>#DIV/0!</v>
      </c>
      <c r="E25" s="53" t="e">
        <f t="shared" si="0"/>
        <v>#DIV/0!</v>
      </c>
      <c r="F25" s="59" t="e">
        <f t="shared" si="7"/>
        <v>#DIV/0!</v>
      </c>
      <c r="G25" s="61">
        <f t="shared" si="1"/>
        <v>0</v>
      </c>
      <c r="H25" s="62" t="e">
        <f t="shared" si="2"/>
        <v>#DIV/0!</v>
      </c>
      <c r="I25" s="30" t="e">
        <f t="shared" si="8"/>
        <v>#DIV/0!</v>
      </c>
      <c r="J25" s="30">
        <f t="shared" si="3"/>
        <v>0</v>
      </c>
      <c r="K25" s="30" t="e">
        <f t="shared" si="4"/>
        <v>#DIV/0!</v>
      </c>
      <c r="L25" s="71" t="e">
        <f t="shared" si="5"/>
        <v>#DIV/0!</v>
      </c>
      <c r="P25" s="94" t="str">
        <f t="shared" si="9"/>
        <v>Grant #8</v>
      </c>
      <c r="Q25" s="98" t="e">
        <f t="shared" si="10"/>
        <v>#DIV/0!</v>
      </c>
    </row>
    <row r="26" spans="1:18" ht="15.75" thickBot="1" x14ac:dyDescent="0.3">
      <c r="A26" s="31" t="s">
        <v>26</v>
      </c>
      <c r="B26" s="32"/>
      <c r="C26" s="32"/>
      <c r="D26" s="66" t="e">
        <f t="shared" ref="D26" si="11">SUM(D17:D25)</f>
        <v>#DIV/0!</v>
      </c>
      <c r="E26" s="33" t="e">
        <f>SUM(E17:E25)</f>
        <v>#DIV/0!</v>
      </c>
      <c r="F26" s="73" t="e">
        <f>SUM(F17:F25)</f>
        <v>#DIV/0!</v>
      </c>
      <c r="G26" s="74">
        <f>SUM(G17:G25)</f>
        <v>0</v>
      </c>
      <c r="H26" s="75" t="e">
        <f>SUM(H17:H25)</f>
        <v>#DIV/0!</v>
      </c>
      <c r="I26" s="78" t="e">
        <f t="shared" ref="I26:K26" si="12">SUM(I17:I25)</f>
        <v>#DIV/0!</v>
      </c>
      <c r="J26" s="78">
        <f t="shared" si="12"/>
        <v>0</v>
      </c>
      <c r="K26" s="78" t="e">
        <f t="shared" si="12"/>
        <v>#DIV/0!</v>
      </c>
      <c r="L26" s="79" t="e">
        <f>SUM(L17:L25)</f>
        <v>#DIV/0!</v>
      </c>
      <c r="P26" s="96"/>
      <c r="Q26" s="99" t="e">
        <f>SUM(Q17:Q25)</f>
        <v>#DIV/0!</v>
      </c>
    </row>
    <row r="27" spans="1:18" ht="15.75" thickTop="1" x14ac:dyDescent="0.25"/>
    <row r="28" spans="1:18" x14ac:dyDescent="0.25">
      <c r="A28" s="4" t="s">
        <v>27</v>
      </c>
      <c r="E28" s="5"/>
    </row>
    <row r="29" spans="1:18" x14ac:dyDescent="0.25">
      <c r="E29" s="5"/>
    </row>
    <row r="30" spans="1:18" x14ac:dyDescent="0.25">
      <c r="A30" s="36"/>
    </row>
  </sheetData>
  <mergeCells count="8">
    <mergeCell ref="P13:Q13"/>
    <mergeCell ref="P14:Q14"/>
    <mergeCell ref="G1:K1"/>
    <mergeCell ref="H2:K2"/>
    <mergeCell ref="B8:C8"/>
    <mergeCell ref="E14:F15"/>
    <mergeCell ref="G14:H15"/>
    <mergeCell ref="I14:L15"/>
  </mergeCells>
  <conditionalFormatting sqref="D26">
    <cfRule type="cellIs" priority="1" operator="notEqual">
      <formula>100</formula>
    </cfRule>
    <cfRule type="cellIs" priority="2" operator="notEqual">
      <formula>100</formula>
    </cfRule>
    <cfRule type="cellIs" dxfId="7" priority="3" operator="lessThan">
      <formula>1</formula>
    </cfRule>
    <cfRule type="cellIs" priority="4" operator="notEqual">
      <formula>100</formula>
    </cfRule>
    <cfRule type="cellIs" dxfId="6" priority="5" operator="lessThan">
      <formula>1</formula>
    </cfRule>
  </conditionalFormatting>
  <dataValidations count="2">
    <dataValidation type="decimal" errorStyle="information" showDropDown="1" showInputMessage="1" showErrorMessage="1" errorTitle="Faculty Effort Warning" error="Most faculty are unable to devote 100% of their time to sponsored activities due to other responsibilities that include teaching, administrative work, patient care, competitive proposal writing, and service." sqref="D17">
      <formula1>0.01</formula1>
      <formula2>1</formula2>
    </dataValidation>
    <dataValidation allowBlank="1" showInputMessage="1" showErrorMessage="1" errorTitle="Invalid Entry" error="Effort percentages must be in whole numbers" sqref="D18:D25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Sheet1!$C$1:$C$3</xm:f>
          </x14:formula1>
          <xm:sqref>B18:B25</xm:sqref>
        </x14:dataValidation>
        <x14:dataValidation type="list" allowBlank="1" showInputMessage="1" showErrorMessage="1">
          <x14:formula1>
            <xm:f>Sheet1!$E$1:$E$2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B11" sqref="B11"/>
    </sheetView>
  </sheetViews>
  <sheetFormatPr defaultColWidth="9.140625" defaultRowHeight="15" x14ac:dyDescent="0.25"/>
  <cols>
    <col min="1" max="1" width="20.28515625" style="4" customWidth="1"/>
    <col min="2" max="2" width="12.85546875" style="4" customWidth="1"/>
    <col min="3" max="3" width="14.28515625" style="11" bestFit="1" customWidth="1"/>
    <col min="4" max="4" width="15.42578125" style="4" bestFit="1" customWidth="1"/>
    <col min="5" max="5" width="14.28515625" style="11" bestFit="1" customWidth="1"/>
    <col min="6" max="6" width="12.7109375" style="4" bestFit="1" customWidth="1"/>
    <col min="7" max="7" width="11.28515625" style="5" bestFit="1" customWidth="1"/>
    <col min="8" max="8" width="12.5703125" style="4" bestFit="1" customWidth="1"/>
    <col min="9" max="9" width="12.140625" style="4" bestFit="1" customWidth="1"/>
    <col min="10" max="10" width="12.5703125" style="4" bestFit="1" customWidth="1"/>
    <col min="11" max="11" width="11.28515625" style="11" bestFit="1" customWidth="1"/>
    <col min="12" max="12" width="12.28515625" style="4" customWidth="1"/>
    <col min="13" max="13" width="9.140625" style="4"/>
    <col min="14" max="15" width="12.7109375" style="4" customWidth="1"/>
    <col min="16" max="16" width="16.28515625" style="4" customWidth="1"/>
    <col min="17" max="17" width="17" style="4" customWidth="1"/>
    <col min="18" max="16384" width="9.140625" style="4"/>
  </cols>
  <sheetData>
    <row r="1" spans="1:19" x14ac:dyDescent="0.25">
      <c r="A1" s="1"/>
      <c r="B1" s="1"/>
      <c r="C1" s="2"/>
      <c r="D1" s="1"/>
      <c r="E1" s="2"/>
      <c r="F1" s="3"/>
      <c r="G1" s="118" t="s">
        <v>0</v>
      </c>
      <c r="H1" s="118"/>
      <c r="I1" s="118"/>
      <c r="J1" s="118"/>
      <c r="K1" s="118"/>
      <c r="L1" s="1"/>
      <c r="M1" s="1"/>
      <c r="N1" s="1"/>
      <c r="O1" s="1"/>
      <c r="P1" s="1"/>
      <c r="Q1" s="1"/>
      <c r="R1" s="1"/>
    </row>
    <row r="2" spans="1:19" x14ac:dyDescent="0.25">
      <c r="A2" s="1"/>
      <c r="B2" s="1"/>
      <c r="C2" s="2"/>
      <c r="D2" s="1"/>
      <c r="E2" s="2"/>
      <c r="F2" s="3"/>
      <c r="H2" s="118" t="s">
        <v>42</v>
      </c>
      <c r="I2" s="118"/>
      <c r="J2" s="118"/>
      <c r="K2" s="118"/>
      <c r="L2" s="1"/>
      <c r="M2" s="1"/>
      <c r="O2" s="1"/>
      <c r="P2" s="1"/>
      <c r="Q2" s="1"/>
      <c r="R2" s="1"/>
    </row>
    <row r="3" spans="1:19" ht="15" customHeight="1" x14ac:dyDescent="0.25">
      <c r="A3" s="1"/>
      <c r="B3" s="1"/>
      <c r="C3" s="2"/>
      <c r="D3" s="43"/>
      <c r="E3" s="43"/>
      <c r="F3" s="44" t="s">
        <v>28</v>
      </c>
      <c r="G3" s="5" t="s">
        <v>29</v>
      </c>
      <c r="H3" s="43"/>
      <c r="I3" s="3"/>
      <c r="J3" s="3"/>
      <c r="K3" s="80" t="str">
        <f>'12 Month FT FTE'!K3</f>
        <v>Updated: 03/16/2021</v>
      </c>
      <c r="L3" s="1"/>
      <c r="M3" s="1"/>
      <c r="N3" s="1"/>
      <c r="P3" s="1"/>
      <c r="Q3" s="1"/>
      <c r="R3" s="1"/>
      <c r="S3" s="1"/>
    </row>
    <row r="4" spans="1:19" ht="15" customHeight="1" x14ac:dyDescent="0.25">
      <c r="A4" s="1"/>
      <c r="B4" s="1"/>
      <c r="C4" s="2"/>
      <c r="D4" s="43"/>
      <c r="E4" s="43"/>
      <c r="F4" s="43"/>
      <c r="H4" s="43"/>
      <c r="I4" s="3"/>
      <c r="J4" s="3"/>
      <c r="K4" s="2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1"/>
      <c r="C5" s="2"/>
      <c r="D5" s="1"/>
      <c r="E5" s="2"/>
      <c r="F5" s="3"/>
      <c r="G5" s="3"/>
      <c r="H5" s="3"/>
      <c r="I5" s="3"/>
      <c r="J5" s="3"/>
      <c r="K5" s="2"/>
      <c r="L5" s="1"/>
      <c r="M5" s="1"/>
      <c r="N5" s="1"/>
      <c r="O5" s="1"/>
      <c r="P5" s="1"/>
      <c r="Q5" s="1"/>
      <c r="R5" s="1"/>
      <c r="S5" s="1"/>
    </row>
    <row r="6" spans="1:19" ht="18.75" x14ac:dyDescent="0.3">
      <c r="A6" s="6" t="s">
        <v>1</v>
      </c>
      <c r="B6" s="7"/>
      <c r="C6" s="8"/>
      <c r="D6" s="9"/>
      <c r="E6" s="8"/>
      <c r="F6" s="10"/>
      <c r="H6" s="10"/>
      <c r="I6" s="10"/>
      <c r="J6" s="10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2"/>
      <c r="B7" s="7"/>
      <c r="C7" s="8"/>
      <c r="D7" s="7"/>
      <c r="E7" s="8"/>
      <c r="F7" s="10"/>
      <c r="H7" s="10"/>
      <c r="I7" s="10"/>
      <c r="J7" s="10"/>
      <c r="L7" s="1"/>
      <c r="M7" s="1"/>
      <c r="N7" s="1"/>
      <c r="O7" s="13"/>
      <c r="P7" s="1"/>
      <c r="Q7" s="1"/>
      <c r="R7" s="1"/>
      <c r="S7" s="1"/>
    </row>
    <row r="8" spans="1:19" x14ac:dyDescent="0.25">
      <c r="A8" s="14" t="s">
        <v>2</v>
      </c>
      <c r="B8" s="117"/>
      <c r="C8" s="117"/>
      <c r="D8" s="16"/>
      <c r="E8" s="15"/>
      <c r="F8" s="16"/>
      <c r="G8" s="17"/>
      <c r="H8" s="16"/>
      <c r="I8" s="16"/>
      <c r="J8" s="16"/>
      <c r="K8" s="15"/>
    </row>
    <row r="9" spans="1:19" s="51" customFormat="1" x14ac:dyDescent="0.25">
      <c r="A9" s="46" t="s">
        <v>30</v>
      </c>
      <c r="B9" s="107" t="s">
        <v>32</v>
      </c>
      <c r="C9" s="47"/>
      <c r="D9" s="48"/>
      <c r="E9" s="49"/>
      <c r="F9" s="48"/>
      <c r="G9" s="50"/>
      <c r="H9" s="48"/>
      <c r="I9" s="48"/>
      <c r="J9" s="48"/>
      <c r="K9" s="49"/>
    </row>
    <row r="10" spans="1:19" x14ac:dyDescent="0.25">
      <c r="A10" s="14" t="s">
        <v>33</v>
      </c>
      <c r="B10" s="41"/>
      <c r="C10" s="52"/>
      <c r="D10" s="16"/>
      <c r="E10" s="15"/>
      <c r="F10" s="16"/>
      <c r="G10" s="17"/>
      <c r="H10" s="16"/>
      <c r="I10" s="16"/>
      <c r="J10" s="16"/>
      <c r="K10" s="15"/>
    </row>
    <row r="11" spans="1:19" x14ac:dyDescent="0.25">
      <c r="A11" s="14" t="s">
        <v>3</v>
      </c>
      <c r="B11" s="40">
        <f>IF(B9="Annual",Sheet1!$G$1,Sheet1!$G$2)</f>
        <v>16608.333333333332</v>
      </c>
      <c r="C11" s="52" t="s">
        <v>58</v>
      </c>
      <c r="D11" s="16"/>
      <c r="E11" s="15"/>
      <c r="F11" s="16"/>
      <c r="G11" s="17"/>
      <c r="H11" s="16"/>
      <c r="I11" s="16"/>
      <c r="J11" s="16"/>
      <c r="K11" s="15"/>
    </row>
    <row r="12" spans="1:19" x14ac:dyDescent="0.25">
      <c r="A12" s="28"/>
      <c r="B12" s="39"/>
      <c r="C12" s="52"/>
      <c r="D12" s="16"/>
      <c r="E12" s="15"/>
      <c r="F12" s="16"/>
      <c r="G12" s="17"/>
      <c r="H12" s="16"/>
      <c r="I12" s="16"/>
      <c r="J12" s="16"/>
      <c r="K12" s="15"/>
    </row>
    <row r="13" spans="1:19" ht="15.75" thickBot="1" x14ac:dyDescent="0.3">
      <c r="A13" s="28"/>
      <c r="B13" s="39"/>
      <c r="C13" s="52"/>
      <c r="D13" s="16"/>
      <c r="E13" s="15"/>
      <c r="F13" s="16"/>
      <c r="G13" s="17"/>
      <c r="H13" s="16"/>
      <c r="I13" s="16"/>
      <c r="J13" s="16"/>
      <c r="K13" s="15"/>
      <c r="N13" s="114" t="s">
        <v>49</v>
      </c>
      <c r="O13" s="114"/>
      <c r="P13" s="114"/>
      <c r="Q13" s="114"/>
    </row>
    <row r="14" spans="1:19" x14ac:dyDescent="0.25">
      <c r="A14" s="16"/>
      <c r="B14" s="16"/>
      <c r="C14" s="15"/>
      <c r="D14" s="119" t="s">
        <v>4</v>
      </c>
      <c r="E14" s="120"/>
      <c r="F14" s="123" t="s">
        <v>5</v>
      </c>
      <c r="G14" s="124"/>
      <c r="H14" s="127" t="s">
        <v>6</v>
      </c>
      <c r="I14" s="128"/>
      <c r="J14" s="128"/>
      <c r="K14" s="129"/>
      <c r="N14" s="102" t="s">
        <v>50</v>
      </c>
      <c r="O14" s="103"/>
      <c r="P14" s="88"/>
      <c r="Q14" s="89"/>
    </row>
    <row r="15" spans="1:19" x14ac:dyDescent="0.25">
      <c r="A15" s="16"/>
      <c r="B15" s="16"/>
      <c r="C15" s="15"/>
      <c r="D15" s="121"/>
      <c r="E15" s="122"/>
      <c r="F15" s="125"/>
      <c r="G15" s="126"/>
      <c r="H15" s="130"/>
      <c r="I15" s="131"/>
      <c r="J15" s="131"/>
      <c r="K15" s="132"/>
      <c r="N15" s="90" t="s">
        <v>57</v>
      </c>
      <c r="O15" s="16"/>
      <c r="P15" s="16"/>
      <c r="Q15" s="91"/>
    </row>
    <row r="16" spans="1:19" s="27" customFormat="1" ht="60" x14ac:dyDescent="0.25">
      <c r="A16" s="18" t="s">
        <v>7</v>
      </c>
      <c r="B16" s="72" t="s">
        <v>41</v>
      </c>
      <c r="C16" s="20" t="s">
        <v>8</v>
      </c>
      <c r="D16" s="21" t="s">
        <v>9</v>
      </c>
      <c r="E16" s="22" t="s">
        <v>10</v>
      </c>
      <c r="F16" s="60" t="s">
        <v>11</v>
      </c>
      <c r="G16" s="23" t="s">
        <v>12</v>
      </c>
      <c r="H16" s="24" t="s">
        <v>13</v>
      </c>
      <c r="I16" s="25" t="s">
        <v>14</v>
      </c>
      <c r="J16" s="24" t="s">
        <v>15</v>
      </c>
      <c r="K16" s="26" t="s">
        <v>16</v>
      </c>
      <c r="L16" s="83" t="s">
        <v>45</v>
      </c>
      <c r="N16" s="92"/>
      <c r="O16" s="104" t="s">
        <v>54</v>
      </c>
      <c r="P16" s="104" t="s">
        <v>55</v>
      </c>
      <c r="Q16" s="105" t="s">
        <v>56</v>
      </c>
    </row>
    <row r="17" spans="1:18" ht="16.5" x14ac:dyDescent="0.3">
      <c r="A17" s="28" t="s">
        <v>17</v>
      </c>
      <c r="B17" s="29" t="s">
        <v>17</v>
      </c>
      <c r="C17" s="82">
        <f>1-SUM(C18:C25)</f>
        <v>1</v>
      </c>
      <c r="D17" s="54"/>
      <c r="E17" s="57"/>
      <c r="F17" s="37"/>
      <c r="G17" s="55"/>
      <c r="H17" s="30">
        <f>C17*B10</f>
        <v>0</v>
      </c>
      <c r="I17" s="63">
        <f>F17</f>
        <v>0</v>
      </c>
      <c r="J17" s="30">
        <f>H17+I17</f>
        <v>0</v>
      </c>
      <c r="K17" s="67" t="e">
        <f>J17/$B$10</f>
        <v>#DIV/0!</v>
      </c>
      <c r="L17" s="84" t="e">
        <f>K17+G26</f>
        <v>#DIV/0!</v>
      </c>
      <c r="N17" s="94" t="str">
        <f>B17</f>
        <v>Unrestricted</v>
      </c>
      <c r="O17" s="95">
        <f>+H17/1.33333+I26/1.33333</f>
        <v>0</v>
      </c>
      <c r="P17" s="95">
        <f>+O17*0.33333</f>
        <v>0</v>
      </c>
      <c r="Q17" s="98">
        <f>SUM(O17:P17)</f>
        <v>0</v>
      </c>
      <c r="R17" s="100" t="s">
        <v>52</v>
      </c>
    </row>
    <row r="18" spans="1:18" ht="16.5" x14ac:dyDescent="0.3">
      <c r="A18" s="16" t="s">
        <v>18</v>
      </c>
      <c r="B18" s="42"/>
      <c r="C18" s="64"/>
      <c r="D18" s="53">
        <f>IF(AND($B$10&gt;$B$11,B18="Yes"),$B$11*C18,$B$10*C18)</f>
        <v>0</v>
      </c>
      <c r="E18" s="58" t="e">
        <f>IF(C18="DHHS",D18/$B$11,D18/$B$10)</f>
        <v>#DIV/0!</v>
      </c>
      <c r="F18" s="38">
        <f>IF(B18="Yes",(C18*$B$10)-D18,0)</f>
        <v>0</v>
      </c>
      <c r="G18" s="56" t="e">
        <f t="shared" ref="G18:G25" si="0">C18-E18</f>
        <v>#DIV/0!</v>
      </c>
      <c r="H18" s="30">
        <f t="shared" ref="H18:H25" si="1">D18</f>
        <v>0</v>
      </c>
      <c r="I18" s="30">
        <f t="shared" ref="I18:I25" si="2">F18</f>
        <v>0</v>
      </c>
      <c r="J18" s="30">
        <f t="shared" ref="J18:J25" si="3">H18+I18</f>
        <v>0</v>
      </c>
      <c r="K18" s="67" t="e">
        <f t="shared" ref="K18:K25" si="4">J18/$B$10</f>
        <v>#DIV/0!</v>
      </c>
      <c r="N18" s="94" t="str">
        <f>A18</f>
        <v>Grant #1</v>
      </c>
      <c r="O18" s="95">
        <f>H18/1.33333</f>
        <v>0</v>
      </c>
      <c r="P18" s="95">
        <f t="shared" ref="P18:P21" si="5">+O18*0.33333</f>
        <v>0</v>
      </c>
      <c r="Q18" s="98">
        <f t="shared" ref="Q18:Q25" si="6">SUM(O18:P18)</f>
        <v>0</v>
      </c>
    </row>
    <row r="19" spans="1:18" ht="16.5" x14ac:dyDescent="0.3">
      <c r="A19" s="16" t="s">
        <v>19</v>
      </c>
      <c r="B19" s="42"/>
      <c r="C19" s="64"/>
      <c r="D19" s="53">
        <f t="shared" ref="D19:D25" si="7">IF(AND($B$10&gt;$B$11,B19="Yes"),$B$11*C19,$B$10*C19)</f>
        <v>0</v>
      </c>
      <c r="E19" s="58" t="e">
        <f t="shared" ref="E19:E25" si="8">IF(C19="DHHS",D19/$B$11,D19/$B$10)</f>
        <v>#DIV/0!</v>
      </c>
      <c r="F19" s="38">
        <f t="shared" ref="F19:F25" si="9">IF(B19="Yes",(C19*$B$10)-D19,0)</f>
        <v>0</v>
      </c>
      <c r="G19" s="56" t="e">
        <f t="shared" si="0"/>
        <v>#DIV/0!</v>
      </c>
      <c r="H19" s="30">
        <f t="shared" si="1"/>
        <v>0</v>
      </c>
      <c r="I19" s="30">
        <f t="shared" si="2"/>
        <v>0</v>
      </c>
      <c r="J19" s="30">
        <f t="shared" si="3"/>
        <v>0</v>
      </c>
      <c r="K19" s="67" t="e">
        <f t="shared" si="4"/>
        <v>#DIV/0!</v>
      </c>
      <c r="N19" s="94" t="str">
        <f t="shared" ref="N19:N25" si="10">A19</f>
        <v>Grant #2</v>
      </c>
      <c r="O19" s="95">
        <f t="shared" ref="O19:O25" si="11">H19/1.33333</f>
        <v>0</v>
      </c>
      <c r="P19" s="95">
        <f t="shared" si="5"/>
        <v>0</v>
      </c>
      <c r="Q19" s="98">
        <f t="shared" si="6"/>
        <v>0</v>
      </c>
    </row>
    <row r="20" spans="1:18" ht="16.5" x14ac:dyDescent="0.3">
      <c r="A20" s="16" t="s">
        <v>20</v>
      </c>
      <c r="B20" s="42"/>
      <c r="C20" s="64"/>
      <c r="D20" s="53">
        <f t="shared" si="7"/>
        <v>0</v>
      </c>
      <c r="E20" s="58" t="e">
        <f t="shared" si="8"/>
        <v>#DIV/0!</v>
      </c>
      <c r="F20" s="38">
        <f t="shared" si="9"/>
        <v>0</v>
      </c>
      <c r="G20" s="56" t="e">
        <f t="shared" si="0"/>
        <v>#DIV/0!</v>
      </c>
      <c r="H20" s="30">
        <f t="shared" si="1"/>
        <v>0</v>
      </c>
      <c r="I20" s="30">
        <f t="shared" si="2"/>
        <v>0</v>
      </c>
      <c r="J20" s="30">
        <f t="shared" si="3"/>
        <v>0</v>
      </c>
      <c r="K20" s="67" t="e">
        <f t="shared" si="4"/>
        <v>#DIV/0!</v>
      </c>
      <c r="N20" s="94" t="str">
        <f t="shared" si="10"/>
        <v>Grant #3</v>
      </c>
      <c r="O20" s="95">
        <f t="shared" si="11"/>
        <v>0</v>
      </c>
      <c r="P20" s="95">
        <f t="shared" si="5"/>
        <v>0</v>
      </c>
      <c r="Q20" s="98">
        <f t="shared" si="6"/>
        <v>0</v>
      </c>
    </row>
    <row r="21" spans="1:18" ht="16.5" x14ac:dyDescent="0.3">
      <c r="A21" s="16" t="s">
        <v>21</v>
      </c>
      <c r="B21" s="42"/>
      <c r="C21" s="64"/>
      <c r="D21" s="53">
        <f t="shared" si="7"/>
        <v>0</v>
      </c>
      <c r="E21" s="58" t="e">
        <f t="shared" si="8"/>
        <v>#DIV/0!</v>
      </c>
      <c r="F21" s="38">
        <f t="shared" si="9"/>
        <v>0</v>
      </c>
      <c r="G21" s="56" t="e">
        <f t="shared" si="0"/>
        <v>#DIV/0!</v>
      </c>
      <c r="H21" s="30">
        <f t="shared" si="1"/>
        <v>0</v>
      </c>
      <c r="I21" s="30">
        <f t="shared" si="2"/>
        <v>0</v>
      </c>
      <c r="J21" s="30">
        <f t="shared" si="3"/>
        <v>0</v>
      </c>
      <c r="K21" s="67" t="e">
        <f t="shared" si="4"/>
        <v>#DIV/0!</v>
      </c>
      <c r="N21" s="94" t="str">
        <f t="shared" si="10"/>
        <v>Grant #4</v>
      </c>
      <c r="O21" s="95">
        <f t="shared" si="11"/>
        <v>0</v>
      </c>
      <c r="P21" s="95">
        <f t="shared" si="5"/>
        <v>0</v>
      </c>
      <c r="Q21" s="98">
        <f t="shared" si="6"/>
        <v>0</v>
      </c>
    </row>
    <row r="22" spans="1:18" ht="16.5" x14ac:dyDescent="0.3">
      <c r="A22" s="16" t="s">
        <v>22</v>
      </c>
      <c r="B22" s="42"/>
      <c r="C22" s="64"/>
      <c r="D22" s="53">
        <f t="shared" si="7"/>
        <v>0</v>
      </c>
      <c r="E22" s="58" t="e">
        <f t="shared" si="8"/>
        <v>#DIV/0!</v>
      </c>
      <c r="F22" s="38">
        <f t="shared" si="9"/>
        <v>0</v>
      </c>
      <c r="G22" s="56" t="e">
        <f t="shared" si="0"/>
        <v>#DIV/0!</v>
      </c>
      <c r="H22" s="30">
        <f t="shared" si="1"/>
        <v>0</v>
      </c>
      <c r="I22" s="30">
        <f t="shared" si="2"/>
        <v>0</v>
      </c>
      <c r="J22" s="30">
        <f t="shared" si="3"/>
        <v>0</v>
      </c>
      <c r="K22" s="67" t="e">
        <f t="shared" si="4"/>
        <v>#DIV/0!</v>
      </c>
      <c r="N22" s="94" t="str">
        <f t="shared" si="10"/>
        <v>Grant #5</v>
      </c>
      <c r="O22" s="95">
        <f t="shared" si="11"/>
        <v>0</v>
      </c>
      <c r="P22" s="95">
        <f>+O22*0.33333</f>
        <v>0</v>
      </c>
      <c r="Q22" s="106">
        <f t="shared" si="6"/>
        <v>0</v>
      </c>
    </row>
    <row r="23" spans="1:18" ht="16.5" x14ac:dyDescent="0.3">
      <c r="A23" s="16" t="s">
        <v>23</v>
      </c>
      <c r="B23" s="42"/>
      <c r="C23" s="64"/>
      <c r="D23" s="53">
        <f t="shared" si="7"/>
        <v>0</v>
      </c>
      <c r="E23" s="58" t="e">
        <f t="shared" si="8"/>
        <v>#DIV/0!</v>
      </c>
      <c r="F23" s="38">
        <f t="shared" si="9"/>
        <v>0</v>
      </c>
      <c r="G23" s="56" t="e">
        <f t="shared" si="0"/>
        <v>#DIV/0!</v>
      </c>
      <c r="H23" s="30">
        <f t="shared" si="1"/>
        <v>0</v>
      </c>
      <c r="I23" s="30">
        <f t="shared" si="2"/>
        <v>0</v>
      </c>
      <c r="J23" s="30">
        <f t="shared" si="3"/>
        <v>0</v>
      </c>
      <c r="K23" s="67" t="e">
        <f t="shared" si="4"/>
        <v>#DIV/0!</v>
      </c>
      <c r="N23" s="94" t="str">
        <f t="shared" si="10"/>
        <v>Grant #6</v>
      </c>
      <c r="O23" s="95">
        <f t="shared" si="11"/>
        <v>0</v>
      </c>
      <c r="P23" s="95">
        <f t="shared" ref="P23:P25" si="12">+O23*0.33333</f>
        <v>0</v>
      </c>
      <c r="Q23" s="106">
        <f t="shared" si="6"/>
        <v>0</v>
      </c>
    </row>
    <row r="24" spans="1:18" ht="16.5" x14ac:dyDescent="0.3">
      <c r="A24" s="16" t="s">
        <v>24</v>
      </c>
      <c r="B24" s="42"/>
      <c r="C24" s="64"/>
      <c r="D24" s="53">
        <f t="shared" si="7"/>
        <v>0</v>
      </c>
      <c r="E24" s="58" t="e">
        <f t="shared" si="8"/>
        <v>#DIV/0!</v>
      </c>
      <c r="F24" s="38">
        <f t="shared" si="9"/>
        <v>0</v>
      </c>
      <c r="G24" s="56" t="e">
        <f t="shared" si="0"/>
        <v>#DIV/0!</v>
      </c>
      <c r="H24" s="30">
        <f t="shared" si="1"/>
        <v>0</v>
      </c>
      <c r="I24" s="30">
        <f t="shared" si="2"/>
        <v>0</v>
      </c>
      <c r="J24" s="30">
        <f t="shared" si="3"/>
        <v>0</v>
      </c>
      <c r="K24" s="67" t="e">
        <f t="shared" si="4"/>
        <v>#DIV/0!</v>
      </c>
      <c r="N24" s="94" t="str">
        <f t="shared" si="10"/>
        <v>Grant #7</v>
      </c>
      <c r="O24" s="95">
        <f t="shared" si="11"/>
        <v>0</v>
      </c>
      <c r="P24" s="95">
        <f t="shared" si="12"/>
        <v>0</v>
      </c>
      <c r="Q24" s="106">
        <f t="shared" si="6"/>
        <v>0</v>
      </c>
    </row>
    <row r="25" spans="1:18" ht="16.5" x14ac:dyDescent="0.3">
      <c r="A25" s="16" t="s">
        <v>25</v>
      </c>
      <c r="B25" s="42"/>
      <c r="C25" s="65"/>
      <c r="D25" s="53">
        <f t="shared" si="7"/>
        <v>0</v>
      </c>
      <c r="E25" s="59" t="e">
        <f t="shared" si="8"/>
        <v>#DIV/0!</v>
      </c>
      <c r="F25" s="61">
        <f t="shared" si="9"/>
        <v>0</v>
      </c>
      <c r="G25" s="62" t="e">
        <f t="shared" si="0"/>
        <v>#DIV/0!</v>
      </c>
      <c r="H25" s="30">
        <f t="shared" si="1"/>
        <v>0</v>
      </c>
      <c r="I25" s="30">
        <f t="shared" si="2"/>
        <v>0</v>
      </c>
      <c r="J25" s="30">
        <f t="shared" si="3"/>
        <v>0</v>
      </c>
      <c r="K25" s="71" t="e">
        <f t="shared" si="4"/>
        <v>#DIV/0!</v>
      </c>
      <c r="N25" s="94" t="str">
        <f t="shared" si="10"/>
        <v>Grant #8</v>
      </c>
      <c r="O25" s="95">
        <f t="shared" si="11"/>
        <v>0</v>
      </c>
      <c r="P25" s="95">
        <f t="shared" si="12"/>
        <v>0</v>
      </c>
      <c r="Q25" s="106">
        <f t="shared" si="6"/>
        <v>0</v>
      </c>
    </row>
    <row r="26" spans="1:18" ht="15.75" thickBot="1" x14ac:dyDescent="0.3">
      <c r="A26" s="31" t="s">
        <v>26</v>
      </c>
      <c r="B26" s="32"/>
      <c r="C26" s="66">
        <f t="shared" ref="C26" si="13">SUM(C17:C25)</f>
        <v>1</v>
      </c>
      <c r="D26" s="33">
        <f>SUM(D17:D25)</f>
        <v>0</v>
      </c>
      <c r="E26" s="73" t="e">
        <f>SUM(E17:E25)</f>
        <v>#DIV/0!</v>
      </c>
      <c r="F26" s="74">
        <f>SUM(F17:F25)</f>
        <v>0</v>
      </c>
      <c r="G26" s="75" t="e">
        <f>SUM(G17:G25)</f>
        <v>#DIV/0!</v>
      </c>
      <c r="H26" s="78">
        <f t="shared" ref="H26:J26" si="14">SUM(H17:H25)</f>
        <v>0</v>
      </c>
      <c r="I26" s="78">
        <f t="shared" si="14"/>
        <v>0</v>
      </c>
      <c r="J26" s="78">
        <f t="shared" si="14"/>
        <v>0</v>
      </c>
      <c r="K26" s="79" t="e">
        <f>SUM(K17:K25)</f>
        <v>#DIV/0!</v>
      </c>
      <c r="N26" s="96"/>
      <c r="O26" s="97">
        <f>SUM(O17:O25)</f>
        <v>0</v>
      </c>
      <c r="P26" s="97">
        <f t="shared" ref="P26:Q26" si="15">SUM(P17:P25)</f>
        <v>0</v>
      </c>
      <c r="Q26" s="99">
        <f t="shared" si="15"/>
        <v>0</v>
      </c>
    </row>
    <row r="27" spans="1:18" ht="15.75" thickTop="1" x14ac:dyDescent="0.25"/>
    <row r="28" spans="1:18" x14ac:dyDescent="0.25">
      <c r="A28" s="4" t="s">
        <v>27</v>
      </c>
      <c r="D28" s="70"/>
      <c r="E28" s="5"/>
      <c r="F28" s="70"/>
      <c r="H28" s="70"/>
      <c r="Q28" s="69"/>
    </row>
    <row r="29" spans="1:18" x14ac:dyDescent="0.25">
      <c r="E29" s="5"/>
    </row>
    <row r="30" spans="1:18" x14ac:dyDescent="0.25">
      <c r="A30" s="4" t="s">
        <v>43</v>
      </c>
    </row>
    <row r="31" spans="1:18" x14ac:dyDescent="0.25">
      <c r="A31" s="4" t="s">
        <v>44</v>
      </c>
    </row>
    <row r="33" spans="1:1" x14ac:dyDescent="0.25">
      <c r="A33" s="4" t="s">
        <v>59</v>
      </c>
    </row>
  </sheetData>
  <mergeCells count="7">
    <mergeCell ref="N13:Q13"/>
    <mergeCell ref="G1:K1"/>
    <mergeCell ref="H2:K2"/>
    <mergeCell ref="B8:C8"/>
    <mergeCell ref="D14:E15"/>
    <mergeCell ref="F14:G15"/>
    <mergeCell ref="H14:K15"/>
  </mergeCells>
  <conditionalFormatting sqref="C26">
    <cfRule type="cellIs" priority="1" operator="notEqual">
      <formula>100</formula>
    </cfRule>
    <cfRule type="cellIs" priority="2" operator="notEqual">
      <formula>100</formula>
    </cfRule>
    <cfRule type="cellIs" dxfId="5" priority="3" operator="lessThan">
      <formula>1</formula>
    </cfRule>
    <cfRule type="cellIs" priority="4" operator="notEqual">
      <formula>100</formula>
    </cfRule>
    <cfRule type="cellIs" dxfId="4" priority="5" operator="lessThan">
      <formula>1</formula>
    </cfRule>
  </conditionalFormatting>
  <dataValidations count="2">
    <dataValidation type="decimal" errorStyle="information" showDropDown="1" showInputMessage="1" showErrorMessage="1" errorTitle="Faculty Effort Warning" error="Most faculty are unable to devote 100% of their time to sponsored activities due to other responsibilities that include teaching, administrative work, patient care, competitive proposal writing, and service." sqref="C17">
      <formula1>0.01</formula1>
      <formula2>1</formula2>
    </dataValidation>
    <dataValidation allowBlank="1" showInputMessage="1" showErrorMessage="1" errorTitle="Invalid Entry" error="Effort percentages must be in whole numbers" sqref="C18:C25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Sheet1!$C$1:$C$3</xm:f>
          </x14:formula1>
          <xm:sqref>B18:B25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B12" sqref="B12"/>
    </sheetView>
  </sheetViews>
  <sheetFormatPr defaultColWidth="9.140625" defaultRowHeight="15" x14ac:dyDescent="0.25"/>
  <cols>
    <col min="1" max="1" width="20.28515625" style="4" customWidth="1"/>
    <col min="2" max="2" width="12.85546875" style="4" customWidth="1"/>
    <col min="3" max="3" width="16.140625" style="11" customWidth="1"/>
    <col min="4" max="4" width="15.42578125" style="4" bestFit="1" customWidth="1"/>
    <col min="5" max="5" width="14.28515625" style="11" bestFit="1" customWidth="1"/>
    <col min="6" max="6" width="12.7109375" style="4" bestFit="1" customWidth="1"/>
    <col min="7" max="7" width="12.85546875" style="5" customWidth="1"/>
    <col min="8" max="8" width="12.5703125" style="4" bestFit="1" customWidth="1"/>
    <col min="9" max="9" width="12.140625" style="4" bestFit="1" customWidth="1"/>
    <col min="10" max="10" width="12.5703125" style="4" bestFit="1" customWidth="1"/>
    <col min="11" max="11" width="12.5703125" style="11" customWidth="1"/>
    <col min="12" max="13" width="9.140625" style="4"/>
    <col min="14" max="14" width="21.28515625" style="4" customWidth="1"/>
    <col min="15" max="15" width="11.7109375" style="4" customWidth="1"/>
    <col min="16" max="16" width="14.5703125" style="4" customWidth="1"/>
    <col min="17" max="17" width="25.7109375" style="4" customWidth="1"/>
    <col min="18" max="16384" width="9.140625" style="4"/>
  </cols>
  <sheetData>
    <row r="1" spans="1:20" x14ac:dyDescent="0.25">
      <c r="A1" s="1"/>
      <c r="B1" s="1"/>
      <c r="C1" s="2"/>
      <c r="D1" s="1"/>
      <c r="E1" s="2"/>
      <c r="F1" s="3"/>
      <c r="G1" s="118" t="s">
        <v>0</v>
      </c>
      <c r="H1" s="118"/>
      <c r="I1" s="118"/>
      <c r="J1" s="118"/>
      <c r="K1" s="118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2"/>
      <c r="D2" s="1"/>
      <c r="E2" s="2"/>
      <c r="F2" s="3"/>
      <c r="H2" s="118" t="s">
        <v>40</v>
      </c>
      <c r="I2" s="118"/>
      <c r="J2" s="118"/>
      <c r="K2" s="118"/>
      <c r="L2" s="1"/>
      <c r="M2" s="1"/>
      <c r="O2" s="1"/>
      <c r="P2" s="1"/>
      <c r="Q2" s="1"/>
      <c r="R2" s="1"/>
      <c r="S2" s="1"/>
    </row>
    <row r="3" spans="1:20" ht="15" customHeight="1" x14ac:dyDescent="0.25">
      <c r="A3" s="1"/>
      <c r="B3" s="1"/>
      <c r="C3" s="2"/>
      <c r="D3" s="43"/>
      <c r="E3" s="43"/>
      <c r="F3" s="44" t="s">
        <v>28</v>
      </c>
      <c r="G3" s="5" t="s">
        <v>29</v>
      </c>
      <c r="H3" s="43"/>
      <c r="I3" s="3"/>
      <c r="J3" s="3"/>
      <c r="K3" s="80" t="str">
        <f>'12 Month FT FTE'!K3</f>
        <v>Updated: 03/16/2021</v>
      </c>
      <c r="L3" s="1"/>
      <c r="M3" s="1"/>
      <c r="N3" s="1"/>
      <c r="P3" s="1"/>
      <c r="Q3" s="1"/>
      <c r="R3" s="1"/>
      <c r="S3" s="1"/>
      <c r="T3" s="1"/>
    </row>
    <row r="4" spans="1:20" ht="15" customHeight="1" x14ac:dyDescent="0.25">
      <c r="A4" s="1"/>
      <c r="B4" s="1"/>
      <c r="C4" s="2"/>
      <c r="D4" s="43"/>
      <c r="E4" s="43"/>
      <c r="F4" s="43"/>
      <c r="H4" s="43"/>
      <c r="I4" s="3"/>
      <c r="J4" s="3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2"/>
      <c r="D5" s="1"/>
      <c r="E5" s="2"/>
      <c r="F5" s="3"/>
      <c r="G5" s="3"/>
      <c r="H5" s="3"/>
      <c r="I5" s="3"/>
      <c r="J5" s="3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ht="18.75" x14ac:dyDescent="0.3">
      <c r="A6" s="6" t="s">
        <v>1</v>
      </c>
      <c r="B6" s="7"/>
      <c r="C6" s="8"/>
      <c r="D6" s="9"/>
      <c r="E6" s="8"/>
      <c r="F6" s="10"/>
      <c r="H6" s="10"/>
      <c r="I6" s="10"/>
      <c r="J6" s="10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2"/>
      <c r="B7" s="7"/>
      <c r="C7" s="8"/>
      <c r="D7" s="7"/>
      <c r="E7" s="8"/>
      <c r="F7" s="10"/>
      <c r="H7" s="10"/>
      <c r="I7" s="10"/>
      <c r="J7" s="10"/>
      <c r="L7" s="1"/>
      <c r="M7" s="1"/>
      <c r="N7" s="1"/>
      <c r="O7" s="13"/>
      <c r="P7" s="1"/>
      <c r="Q7" s="1"/>
      <c r="R7" s="1"/>
      <c r="S7" s="1"/>
      <c r="T7" s="1"/>
    </row>
    <row r="8" spans="1:20" x14ac:dyDescent="0.25">
      <c r="A8" s="14" t="s">
        <v>2</v>
      </c>
      <c r="B8" s="117"/>
      <c r="C8" s="117"/>
      <c r="D8" s="16"/>
      <c r="E8" s="15"/>
      <c r="F8" s="16"/>
      <c r="G8" s="17"/>
      <c r="H8" s="16"/>
      <c r="I8" s="16"/>
      <c r="J8" s="16"/>
      <c r="K8" s="15"/>
    </row>
    <row r="9" spans="1:20" s="51" customFormat="1" x14ac:dyDescent="0.25">
      <c r="A9" s="46" t="s">
        <v>30</v>
      </c>
      <c r="B9" s="109" t="s">
        <v>32</v>
      </c>
      <c r="C9" s="47"/>
      <c r="D9" s="48"/>
      <c r="E9" s="49"/>
      <c r="F9" s="48"/>
      <c r="G9" s="50"/>
      <c r="H9" s="48"/>
      <c r="I9" s="48"/>
      <c r="J9" s="48"/>
      <c r="K9" s="49"/>
    </row>
    <row r="10" spans="1:20" x14ac:dyDescent="0.25">
      <c r="A10" s="14" t="s">
        <v>33</v>
      </c>
      <c r="B10" s="41"/>
      <c r="C10" s="52"/>
      <c r="D10" s="16"/>
      <c r="E10" s="15"/>
      <c r="F10" s="16"/>
      <c r="G10" s="17"/>
      <c r="H10" s="16"/>
      <c r="I10" s="16"/>
      <c r="J10" s="16"/>
      <c r="K10" s="15"/>
    </row>
    <row r="11" spans="1:20" x14ac:dyDescent="0.25">
      <c r="A11" s="14" t="s">
        <v>3</v>
      </c>
      <c r="B11" s="40">
        <f>IF(B9="Annual",(Sheet1!$G$1*$B$12),(Sheet1!$G$1/12)*$B$12)</f>
        <v>0</v>
      </c>
      <c r="C11" s="52" t="s">
        <v>58</v>
      </c>
      <c r="D11" s="16"/>
      <c r="E11" s="15"/>
      <c r="F11" s="16"/>
      <c r="G11" s="17"/>
      <c r="H11" s="16"/>
      <c r="I11" s="16"/>
      <c r="J11" s="16"/>
      <c r="K11" s="15"/>
    </row>
    <row r="12" spans="1:20" x14ac:dyDescent="0.25">
      <c r="A12" s="14" t="s">
        <v>38</v>
      </c>
      <c r="B12" s="68"/>
      <c r="C12" s="39"/>
      <c r="D12" s="16"/>
      <c r="E12" s="15"/>
      <c r="F12" s="16"/>
      <c r="G12" s="17"/>
      <c r="H12" s="16"/>
      <c r="I12" s="16"/>
      <c r="J12" s="16"/>
      <c r="K12" s="15"/>
    </row>
    <row r="13" spans="1:20" x14ac:dyDescent="0.25">
      <c r="A13" s="28"/>
      <c r="B13" s="81"/>
      <c r="C13" s="39"/>
      <c r="D13" s="16"/>
      <c r="E13" s="15"/>
      <c r="F13" s="16"/>
      <c r="G13" s="17"/>
      <c r="H13" s="16"/>
      <c r="I13" s="16"/>
      <c r="J13" s="16"/>
      <c r="K13" s="15"/>
      <c r="O13" s="112"/>
      <c r="P13" s="112"/>
      <c r="Q13" s="112"/>
    </row>
    <row r="14" spans="1:20" ht="15.75" thickBot="1" x14ac:dyDescent="0.3">
      <c r="A14" s="28"/>
      <c r="B14" s="81"/>
      <c r="C14" s="39"/>
      <c r="D14" s="16"/>
      <c r="E14" s="15"/>
      <c r="F14" s="16"/>
      <c r="G14" s="17"/>
      <c r="H14" s="16"/>
      <c r="I14" s="16"/>
      <c r="J14" s="16"/>
      <c r="K14" s="15"/>
      <c r="N14" s="133" t="s">
        <v>49</v>
      </c>
      <c r="O14" s="133"/>
      <c r="P14" s="133"/>
      <c r="Q14" s="133"/>
    </row>
    <row r="15" spans="1:20" x14ac:dyDescent="0.25">
      <c r="A15" s="16"/>
      <c r="B15" s="16"/>
      <c r="C15" s="16"/>
      <c r="D15" s="15"/>
      <c r="E15" s="119" t="s">
        <v>4</v>
      </c>
      <c r="F15" s="120"/>
      <c r="G15" s="123" t="s">
        <v>5</v>
      </c>
      <c r="H15" s="124"/>
      <c r="I15" s="127" t="s">
        <v>6</v>
      </c>
      <c r="J15" s="128"/>
      <c r="K15" s="128"/>
      <c r="L15" s="129"/>
      <c r="N15" s="102" t="s">
        <v>50</v>
      </c>
      <c r="O15" s="88"/>
      <c r="P15" s="88"/>
      <c r="Q15" s="89"/>
    </row>
    <row r="16" spans="1:20" x14ac:dyDescent="0.25">
      <c r="A16" s="16"/>
      <c r="B16" s="16"/>
      <c r="C16" s="16"/>
      <c r="D16" s="15"/>
      <c r="E16" s="121"/>
      <c r="F16" s="122"/>
      <c r="G16" s="125"/>
      <c r="H16" s="126"/>
      <c r="I16" s="130"/>
      <c r="J16" s="131"/>
      <c r="K16" s="131"/>
      <c r="L16" s="132"/>
      <c r="N16" s="90" t="s">
        <v>57</v>
      </c>
      <c r="O16" s="16"/>
      <c r="P16" s="16"/>
      <c r="Q16" s="91"/>
      <c r="R16" s="27"/>
    </row>
    <row r="17" spans="1:18" s="27" customFormat="1" ht="60" x14ac:dyDescent="0.3">
      <c r="A17" s="18" t="s">
        <v>7</v>
      </c>
      <c r="B17" s="19" t="s">
        <v>41</v>
      </c>
      <c r="C17" s="72" t="s">
        <v>53</v>
      </c>
      <c r="D17" s="20" t="s">
        <v>46</v>
      </c>
      <c r="E17" s="21" t="s">
        <v>9</v>
      </c>
      <c r="F17" s="22" t="s">
        <v>10</v>
      </c>
      <c r="G17" s="60" t="s">
        <v>11</v>
      </c>
      <c r="H17" s="23" t="s">
        <v>12</v>
      </c>
      <c r="I17" s="24" t="s">
        <v>13</v>
      </c>
      <c r="J17" s="25" t="s">
        <v>14</v>
      </c>
      <c r="K17" s="24" t="s">
        <v>15</v>
      </c>
      <c r="L17" s="26" t="s">
        <v>16</v>
      </c>
      <c r="N17" s="94"/>
      <c r="O17" s="104" t="s">
        <v>54</v>
      </c>
      <c r="P17" s="104" t="s">
        <v>55</v>
      </c>
      <c r="Q17" s="105" t="s">
        <v>56</v>
      </c>
    </row>
    <row r="18" spans="1:18" ht="16.5" x14ac:dyDescent="0.3">
      <c r="A18" s="28" t="s">
        <v>17</v>
      </c>
      <c r="B18" s="29" t="s">
        <v>17</v>
      </c>
      <c r="C18" s="110"/>
      <c r="D18" s="108" t="e">
        <f>1-SUM(D19:D26)</f>
        <v>#DIV/0!</v>
      </c>
      <c r="E18" s="54"/>
      <c r="F18" s="57"/>
      <c r="G18" s="37"/>
      <c r="H18" s="55"/>
      <c r="I18" s="30" t="e">
        <f>D18*B10</f>
        <v>#DIV/0!</v>
      </c>
      <c r="J18" s="63">
        <f>G18</f>
        <v>0</v>
      </c>
      <c r="K18" s="30" t="e">
        <f t="shared" ref="K18:K23" si="0">I18+J18</f>
        <v>#DIV/0!</v>
      </c>
      <c r="L18" s="67" t="e">
        <f>K18/$B$10</f>
        <v>#DIV/0!</v>
      </c>
      <c r="N18" s="94" t="str">
        <f>A18</f>
        <v>Unrestricted</v>
      </c>
      <c r="O18" s="95" t="e">
        <f>I18/1.33333+J27/1.33333</f>
        <v>#DIV/0!</v>
      </c>
      <c r="P18" s="95" t="e">
        <f t="shared" ref="P18:P21" si="1">+O18*0.33333</f>
        <v>#DIV/0!</v>
      </c>
      <c r="Q18" s="98" t="e">
        <f t="shared" ref="Q18:Q25" si="2">SUM(O18:P18)</f>
        <v>#DIV/0!</v>
      </c>
      <c r="R18" s="100" t="s">
        <v>52</v>
      </c>
    </row>
    <row r="19" spans="1:18" ht="16.5" x14ac:dyDescent="0.3">
      <c r="A19" s="16" t="s">
        <v>18</v>
      </c>
      <c r="B19" s="42"/>
      <c r="C19" s="85"/>
      <c r="D19" s="101" t="e">
        <f>C19/$B$12</f>
        <v>#DIV/0!</v>
      </c>
      <c r="E19" s="53" t="e">
        <f t="shared" ref="E19:E26" si="3">IF(AND($B$10&gt;$B$11,B19="Yes"),$B$11*D19,$B$10*D19)</f>
        <v>#DIV/0!</v>
      </c>
      <c r="F19" s="58" t="e">
        <f>IF(D19="DHHS",E19/$B$11,E19/$B$10)</f>
        <v>#DIV/0!</v>
      </c>
      <c r="G19" s="38">
        <f t="shared" ref="G19:G26" si="4">IF(B19="Yes",(D19*$B$10)-E19,0)</f>
        <v>0</v>
      </c>
      <c r="H19" s="56" t="e">
        <f t="shared" ref="H19:H26" si="5">D19-F19</f>
        <v>#DIV/0!</v>
      </c>
      <c r="I19" s="30" t="e">
        <f>E19</f>
        <v>#DIV/0!</v>
      </c>
      <c r="J19" s="30">
        <f t="shared" ref="J19:J26" si="6">G19</f>
        <v>0</v>
      </c>
      <c r="K19" s="30" t="e">
        <f t="shared" si="0"/>
        <v>#DIV/0!</v>
      </c>
      <c r="L19" s="67" t="e">
        <f t="shared" ref="L19:L26" si="7">K19/$B$10</f>
        <v>#DIV/0!</v>
      </c>
      <c r="N19" s="94" t="str">
        <f t="shared" ref="N19:N25" si="8">A19</f>
        <v>Grant #1</v>
      </c>
      <c r="O19" s="95" t="e">
        <f>I19/1.33333</f>
        <v>#DIV/0!</v>
      </c>
      <c r="P19" s="95" t="e">
        <f t="shared" si="1"/>
        <v>#DIV/0!</v>
      </c>
      <c r="Q19" s="98" t="e">
        <f t="shared" si="2"/>
        <v>#DIV/0!</v>
      </c>
    </row>
    <row r="20" spans="1:18" ht="16.5" x14ac:dyDescent="0.3">
      <c r="A20" s="16" t="s">
        <v>19</v>
      </c>
      <c r="B20" s="42"/>
      <c r="C20" s="85"/>
      <c r="D20" s="101" t="e">
        <f t="shared" ref="D20:D26" si="9">C20/$B$12</f>
        <v>#DIV/0!</v>
      </c>
      <c r="E20" s="53" t="e">
        <f t="shared" si="3"/>
        <v>#DIV/0!</v>
      </c>
      <c r="F20" s="58" t="e">
        <f t="shared" ref="F20:F26" si="10">IF(D20="DHHS",E20/$B$11,E20/$B$10)</f>
        <v>#DIV/0!</v>
      </c>
      <c r="G20" s="38">
        <f t="shared" si="4"/>
        <v>0</v>
      </c>
      <c r="H20" s="56" t="e">
        <f t="shared" si="5"/>
        <v>#DIV/0!</v>
      </c>
      <c r="I20" s="30" t="e">
        <f t="shared" ref="I20:I26" si="11">E20</f>
        <v>#DIV/0!</v>
      </c>
      <c r="J20" s="30">
        <f t="shared" si="6"/>
        <v>0</v>
      </c>
      <c r="K20" s="30" t="e">
        <f t="shared" si="0"/>
        <v>#DIV/0!</v>
      </c>
      <c r="L20" s="67" t="e">
        <f t="shared" si="7"/>
        <v>#DIV/0!</v>
      </c>
      <c r="N20" s="94" t="str">
        <f t="shared" si="8"/>
        <v>Grant #2</v>
      </c>
      <c r="O20" s="95" t="e">
        <f t="shared" ref="O20:O25" si="12">I20/1.33333</f>
        <v>#DIV/0!</v>
      </c>
      <c r="P20" s="95" t="e">
        <f t="shared" si="1"/>
        <v>#DIV/0!</v>
      </c>
      <c r="Q20" s="98" t="e">
        <f t="shared" si="2"/>
        <v>#DIV/0!</v>
      </c>
    </row>
    <row r="21" spans="1:18" ht="16.5" x14ac:dyDescent="0.3">
      <c r="A21" s="16" t="s">
        <v>20</v>
      </c>
      <c r="B21" s="42"/>
      <c r="C21" s="85"/>
      <c r="D21" s="101" t="e">
        <f t="shared" si="9"/>
        <v>#DIV/0!</v>
      </c>
      <c r="E21" s="53" t="e">
        <f t="shared" si="3"/>
        <v>#DIV/0!</v>
      </c>
      <c r="F21" s="58" t="e">
        <f t="shared" si="10"/>
        <v>#DIV/0!</v>
      </c>
      <c r="G21" s="38">
        <f t="shared" si="4"/>
        <v>0</v>
      </c>
      <c r="H21" s="56" t="e">
        <f t="shared" si="5"/>
        <v>#DIV/0!</v>
      </c>
      <c r="I21" s="30" t="e">
        <f t="shared" si="11"/>
        <v>#DIV/0!</v>
      </c>
      <c r="J21" s="30">
        <f t="shared" si="6"/>
        <v>0</v>
      </c>
      <c r="K21" s="30" t="e">
        <f t="shared" si="0"/>
        <v>#DIV/0!</v>
      </c>
      <c r="L21" s="67" t="e">
        <f t="shared" si="7"/>
        <v>#DIV/0!</v>
      </c>
      <c r="N21" s="94" t="str">
        <f t="shared" si="8"/>
        <v>Grant #3</v>
      </c>
      <c r="O21" s="95" t="e">
        <f t="shared" si="12"/>
        <v>#DIV/0!</v>
      </c>
      <c r="P21" s="95" t="e">
        <f t="shared" si="1"/>
        <v>#DIV/0!</v>
      </c>
      <c r="Q21" s="98" t="e">
        <f t="shared" si="2"/>
        <v>#DIV/0!</v>
      </c>
    </row>
    <row r="22" spans="1:18" ht="16.5" x14ac:dyDescent="0.3">
      <c r="A22" s="16" t="s">
        <v>21</v>
      </c>
      <c r="B22" s="42"/>
      <c r="C22" s="85"/>
      <c r="D22" s="101" t="e">
        <f t="shared" si="9"/>
        <v>#DIV/0!</v>
      </c>
      <c r="E22" s="53" t="e">
        <f t="shared" si="3"/>
        <v>#DIV/0!</v>
      </c>
      <c r="F22" s="58" t="e">
        <f t="shared" si="10"/>
        <v>#DIV/0!</v>
      </c>
      <c r="G22" s="38">
        <f t="shared" si="4"/>
        <v>0</v>
      </c>
      <c r="H22" s="56" t="e">
        <f t="shared" si="5"/>
        <v>#DIV/0!</v>
      </c>
      <c r="I22" s="30" t="e">
        <f t="shared" si="11"/>
        <v>#DIV/0!</v>
      </c>
      <c r="J22" s="30">
        <f t="shared" si="6"/>
        <v>0</v>
      </c>
      <c r="K22" s="30" t="e">
        <f t="shared" si="0"/>
        <v>#DIV/0!</v>
      </c>
      <c r="L22" s="67" t="e">
        <f t="shared" si="7"/>
        <v>#DIV/0!</v>
      </c>
      <c r="N22" s="94" t="str">
        <f t="shared" si="8"/>
        <v>Grant #4</v>
      </c>
      <c r="O22" s="95" t="e">
        <f t="shared" si="12"/>
        <v>#DIV/0!</v>
      </c>
      <c r="P22" s="95" t="e">
        <f>+O22*0.33333</f>
        <v>#DIV/0!</v>
      </c>
      <c r="Q22" s="106" t="e">
        <f t="shared" si="2"/>
        <v>#DIV/0!</v>
      </c>
    </row>
    <row r="23" spans="1:18" ht="16.5" x14ac:dyDescent="0.3">
      <c r="A23" s="16" t="s">
        <v>22</v>
      </c>
      <c r="B23" s="42"/>
      <c r="C23" s="85"/>
      <c r="D23" s="101" t="e">
        <f t="shared" si="9"/>
        <v>#DIV/0!</v>
      </c>
      <c r="E23" s="53" t="e">
        <f t="shared" si="3"/>
        <v>#DIV/0!</v>
      </c>
      <c r="F23" s="58" t="e">
        <f t="shared" si="10"/>
        <v>#DIV/0!</v>
      </c>
      <c r="G23" s="38">
        <f t="shared" si="4"/>
        <v>0</v>
      </c>
      <c r="H23" s="56" t="e">
        <f t="shared" si="5"/>
        <v>#DIV/0!</v>
      </c>
      <c r="I23" s="30" t="e">
        <f t="shared" si="11"/>
        <v>#DIV/0!</v>
      </c>
      <c r="J23" s="30">
        <f t="shared" si="6"/>
        <v>0</v>
      </c>
      <c r="K23" s="30" t="e">
        <f t="shared" si="0"/>
        <v>#DIV/0!</v>
      </c>
      <c r="L23" s="67" t="e">
        <f t="shared" si="7"/>
        <v>#DIV/0!</v>
      </c>
      <c r="N23" s="94" t="str">
        <f t="shared" si="8"/>
        <v>Grant #5</v>
      </c>
      <c r="O23" s="95" t="e">
        <f t="shared" si="12"/>
        <v>#DIV/0!</v>
      </c>
      <c r="P23" s="95" t="e">
        <f t="shared" ref="P23:P25" si="13">+O23*0.33333</f>
        <v>#DIV/0!</v>
      </c>
      <c r="Q23" s="106" t="e">
        <f t="shared" si="2"/>
        <v>#DIV/0!</v>
      </c>
    </row>
    <row r="24" spans="1:18" ht="16.5" x14ac:dyDescent="0.3">
      <c r="A24" s="16" t="s">
        <v>23</v>
      </c>
      <c r="B24" s="42"/>
      <c r="C24" s="85"/>
      <c r="D24" s="101" t="e">
        <f t="shared" si="9"/>
        <v>#DIV/0!</v>
      </c>
      <c r="E24" s="53" t="e">
        <f t="shared" si="3"/>
        <v>#DIV/0!</v>
      </c>
      <c r="F24" s="58" t="e">
        <f t="shared" si="10"/>
        <v>#DIV/0!</v>
      </c>
      <c r="G24" s="38">
        <f t="shared" si="4"/>
        <v>0</v>
      </c>
      <c r="H24" s="56" t="e">
        <f t="shared" si="5"/>
        <v>#DIV/0!</v>
      </c>
      <c r="I24" s="30" t="e">
        <f t="shared" si="11"/>
        <v>#DIV/0!</v>
      </c>
      <c r="J24" s="30">
        <f t="shared" si="6"/>
        <v>0</v>
      </c>
      <c r="K24" s="30" t="e">
        <f t="shared" ref="K24:K26" si="14">I24+J24</f>
        <v>#DIV/0!</v>
      </c>
      <c r="L24" s="67" t="e">
        <f t="shared" si="7"/>
        <v>#DIV/0!</v>
      </c>
      <c r="N24" s="94" t="str">
        <f t="shared" si="8"/>
        <v>Grant #6</v>
      </c>
      <c r="O24" s="95" t="e">
        <f t="shared" si="12"/>
        <v>#DIV/0!</v>
      </c>
      <c r="P24" s="95" t="e">
        <f t="shared" si="13"/>
        <v>#DIV/0!</v>
      </c>
      <c r="Q24" s="106" t="e">
        <f t="shared" si="2"/>
        <v>#DIV/0!</v>
      </c>
    </row>
    <row r="25" spans="1:18" ht="16.5" x14ac:dyDescent="0.3">
      <c r="A25" s="16" t="s">
        <v>24</v>
      </c>
      <c r="B25" s="42"/>
      <c r="C25" s="85"/>
      <c r="D25" s="101" t="e">
        <f t="shared" si="9"/>
        <v>#DIV/0!</v>
      </c>
      <c r="E25" s="53" t="e">
        <f t="shared" si="3"/>
        <v>#DIV/0!</v>
      </c>
      <c r="F25" s="58" t="e">
        <f t="shared" si="10"/>
        <v>#DIV/0!</v>
      </c>
      <c r="G25" s="38">
        <f t="shared" si="4"/>
        <v>0</v>
      </c>
      <c r="H25" s="56" t="e">
        <f t="shared" si="5"/>
        <v>#DIV/0!</v>
      </c>
      <c r="I25" s="30" t="e">
        <f t="shared" si="11"/>
        <v>#DIV/0!</v>
      </c>
      <c r="J25" s="30">
        <f t="shared" si="6"/>
        <v>0</v>
      </c>
      <c r="K25" s="30" t="e">
        <f t="shared" si="14"/>
        <v>#DIV/0!</v>
      </c>
      <c r="L25" s="67" t="e">
        <f t="shared" si="7"/>
        <v>#DIV/0!</v>
      </c>
      <c r="N25" s="94" t="str">
        <f t="shared" si="8"/>
        <v>Grant #7</v>
      </c>
      <c r="O25" s="95" t="e">
        <f t="shared" si="12"/>
        <v>#DIV/0!</v>
      </c>
      <c r="P25" s="95" t="e">
        <f t="shared" si="13"/>
        <v>#DIV/0!</v>
      </c>
      <c r="Q25" s="106" t="e">
        <f t="shared" si="2"/>
        <v>#DIV/0!</v>
      </c>
    </row>
    <row r="26" spans="1:18" ht="15.75" thickBot="1" x14ac:dyDescent="0.3">
      <c r="A26" s="16" t="s">
        <v>25</v>
      </c>
      <c r="B26" s="42"/>
      <c r="C26" s="85"/>
      <c r="D26" s="101" t="e">
        <f t="shared" si="9"/>
        <v>#DIV/0!</v>
      </c>
      <c r="E26" s="53" t="e">
        <f t="shared" si="3"/>
        <v>#DIV/0!</v>
      </c>
      <c r="F26" s="59" t="e">
        <f t="shared" si="10"/>
        <v>#DIV/0!</v>
      </c>
      <c r="G26" s="61">
        <f t="shared" si="4"/>
        <v>0</v>
      </c>
      <c r="H26" s="62" t="e">
        <f t="shared" si="5"/>
        <v>#DIV/0!</v>
      </c>
      <c r="I26" s="30" t="e">
        <f t="shared" si="11"/>
        <v>#DIV/0!</v>
      </c>
      <c r="J26" s="30">
        <f t="shared" si="6"/>
        <v>0</v>
      </c>
      <c r="K26" s="30" t="e">
        <f t="shared" si="14"/>
        <v>#DIV/0!</v>
      </c>
      <c r="L26" s="71" t="e">
        <f t="shared" si="7"/>
        <v>#DIV/0!</v>
      </c>
      <c r="N26" s="96"/>
      <c r="O26" s="97" t="e">
        <f>SUM(O17:O25)</f>
        <v>#DIV/0!</v>
      </c>
      <c r="P26" s="97" t="e">
        <f>SUM(P17:P25)</f>
        <v>#DIV/0!</v>
      </c>
      <c r="Q26" s="99" t="e">
        <f>SUM(Q17:Q25)</f>
        <v>#DIV/0!</v>
      </c>
    </row>
    <row r="27" spans="1:18" ht="15.75" thickBot="1" x14ac:dyDescent="0.3">
      <c r="A27" s="31" t="s">
        <v>26</v>
      </c>
      <c r="B27" s="32"/>
      <c r="C27" s="32"/>
      <c r="D27" s="66" t="e">
        <f t="shared" ref="D27" si="15">SUM(D18:D26)</f>
        <v>#DIV/0!</v>
      </c>
      <c r="E27" s="33" t="e">
        <f>SUM(E18:E26)</f>
        <v>#DIV/0!</v>
      </c>
      <c r="F27" s="73" t="e">
        <f>SUM(F18:F26)</f>
        <v>#DIV/0!</v>
      </c>
      <c r="G27" s="76">
        <f>SUM(G18:G26)</f>
        <v>0</v>
      </c>
      <c r="H27" s="77" t="e">
        <f>SUM(H18:H26)</f>
        <v>#DIV/0!</v>
      </c>
      <c r="I27" s="78" t="e">
        <f t="shared" ref="I27:J27" si="16">SUM(I18:I26)</f>
        <v>#DIV/0!</v>
      </c>
      <c r="J27" s="78">
        <f t="shared" si="16"/>
        <v>0</v>
      </c>
      <c r="K27" s="78" t="e">
        <f>SUM(K18:K26)</f>
        <v>#DIV/0!</v>
      </c>
      <c r="L27" s="79" t="e">
        <f>SUM(L18:L26)</f>
        <v>#DIV/0!</v>
      </c>
    </row>
    <row r="28" spans="1:18" ht="15.75" thickTop="1" x14ac:dyDescent="0.25">
      <c r="K28" s="111"/>
    </row>
    <row r="29" spans="1:18" x14ac:dyDescent="0.25">
      <c r="A29" s="4" t="s">
        <v>27</v>
      </c>
      <c r="E29" s="69"/>
    </row>
    <row r="30" spans="1:18" x14ac:dyDescent="0.25">
      <c r="E30" s="69"/>
    </row>
    <row r="31" spans="1:18" x14ac:dyDescent="0.25">
      <c r="A31" s="36"/>
    </row>
    <row r="32" spans="1:18" x14ac:dyDescent="0.25">
      <c r="A32" s="4" t="s">
        <v>43</v>
      </c>
    </row>
    <row r="33" spans="1:1" x14ac:dyDescent="0.25">
      <c r="A33" s="4" t="s">
        <v>44</v>
      </c>
    </row>
    <row r="35" spans="1:1" x14ac:dyDescent="0.25">
      <c r="A35" s="4" t="s">
        <v>59</v>
      </c>
    </row>
  </sheetData>
  <mergeCells count="7">
    <mergeCell ref="N14:Q14"/>
    <mergeCell ref="G1:K1"/>
    <mergeCell ref="H2:K2"/>
    <mergeCell ref="B8:C8"/>
    <mergeCell ref="E15:F16"/>
    <mergeCell ref="G15:H16"/>
    <mergeCell ref="I15:L16"/>
  </mergeCells>
  <conditionalFormatting sqref="D27">
    <cfRule type="cellIs" priority="1" operator="notEqual">
      <formula>100</formula>
    </cfRule>
    <cfRule type="cellIs" priority="2" operator="notEqual">
      <formula>100</formula>
    </cfRule>
    <cfRule type="cellIs" dxfId="3" priority="3" operator="lessThan">
      <formula>1</formula>
    </cfRule>
    <cfRule type="cellIs" priority="4" operator="notEqual">
      <formula>100</formula>
    </cfRule>
    <cfRule type="cellIs" dxfId="2" priority="5" operator="lessThan">
      <formula>1</formula>
    </cfRule>
  </conditionalFormatting>
  <dataValidations count="2">
    <dataValidation allowBlank="1" showInputMessage="1" showErrorMessage="1" errorTitle="Invalid Entry" error="Effort percentages must be in whole numbers" sqref="D19:D26"/>
    <dataValidation type="decimal" errorStyle="information" showDropDown="1" showInputMessage="1" showErrorMessage="1" errorTitle="Faculty Effort Warning" error="Most faculty are unable to devote 100% of their time to sponsored activities due to other responsibilities that include teaching, administrative work, patient care, competitive proposal writing, and service." sqref="D18">
      <formula1>0.01</formula1>
      <formula2>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Sheet1!$C$1:$C$3</xm:f>
          </x14:formula1>
          <xm:sqref>B19:B26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workbookViewId="0"/>
  </sheetViews>
  <sheetFormatPr defaultColWidth="9.140625" defaultRowHeight="15" x14ac:dyDescent="0.25"/>
  <cols>
    <col min="1" max="1" width="20.28515625" style="4" customWidth="1"/>
    <col min="2" max="2" width="12.85546875" style="4" customWidth="1"/>
    <col min="3" max="3" width="9.42578125" style="11" bestFit="1" customWidth="1"/>
    <col min="4" max="4" width="15.42578125" style="4" bestFit="1" customWidth="1"/>
    <col min="5" max="5" width="11.28515625" style="11" bestFit="1" customWidth="1"/>
    <col min="6" max="6" width="12.7109375" style="4" bestFit="1" customWidth="1"/>
    <col min="7" max="7" width="10.28515625" style="5" bestFit="1" customWidth="1"/>
    <col min="8" max="8" width="12.5703125" style="4" bestFit="1" customWidth="1"/>
    <col min="9" max="9" width="12.140625" style="4" bestFit="1" customWidth="1"/>
    <col min="10" max="10" width="12.5703125" style="4" bestFit="1" customWidth="1"/>
    <col min="11" max="11" width="8.7109375" style="11" bestFit="1" customWidth="1"/>
    <col min="12" max="12" width="12.28515625" style="4" customWidth="1"/>
    <col min="13" max="14" width="9.140625" style="4"/>
    <col min="15" max="15" width="7.5703125" style="4" bestFit="1" customWidth="1"/>
    <col min="16" max="18" width="9.140625" style="4"/>
    <col min="19" max="19" width="10.5703125" style="4" bestFit="1" customWidth="1"/>
    <col min="20" max="16384" width="9.140625" style="4"/>
  </cols>
  <sheetData>
    <row r="1" spans="1:20" x14ac:dyDescent="0.25">
      <c r="A1" s="1"/>
      <c r="B1" s="1"/>
      <c r="C1" s="2"/>
      <c r="D1" s="1"/>
      <c r="E1" s="2"/>
      <c r="F1" s="3"/>
      <c r="G1" s="118" t="s">
        <v>48</v>
      </c>
      <c r="H1" s="118"/>
      <c r="I1" s="118"/>
      <c r="J1" s="118"/>
      <c r="K1" s="118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2"/>
      <c r="D2" s="1"/>
      <c r="E2" s="2"/>
      <c r="F2" s="3"/>
      <c r="K2" s="113" t="s">
        <v>60</v>
      </c>
      <c r="L2" s="1"/>
      <c r="M2" s="1"/>
      <c r="O2" s="1"/>
      <c r="P2" s="1"/>
      <c r="Q2" s="1"/>
      <c r="R2" s="1"/>
      <c r="S2" s="1"/>
    </row>
    <row r="3" spans="1:20" ht="15" customHeight="1" x14ac:dyDescent="0.25">
      <c r="A3" s="1"/>
      <c r="B3" s="1"/>
      <c r="C3" s="2"/>
      <c r="D3" s="43"/>
      <c r="E3" s="43"/>
      <c r="H3" s="134" t="str">
        <f>'12 Month FT FTE'!K3</f>
        <v>Updated: 03/16/2021</v>
      </c>
      <c r="I3" s="118"/>
      <c r="J3" s="118"/>
      <c r="K3" s="118"/>
      <c r="L3" s="1"/>
      <c r="M3" s="1"/>
      <c r="N3" s="1"/>
      <c r="P3" s="1"/>
      <c r="Q3" s="1"/>
      <c r="R3" s="1"/>
      <c r="S3" s="1"/>
      <c r="T3" s="1"/>
    </row>
    <row r="4" spans="1:20" ht="15" customHeight="1" x14ac:dyDescent="0.25">
      <c r="A4" s="1"/>
      <c r="B4" s="1"/>
      <c r="C4" s="2"/>
      <c r="D4" s="43"/>
      <c r="E4" s="43"/>
      <c r="F4" s="43"/>
      <c r="H4" s="43"/>
      <c r="I4" s="3"/>
      <c r="J4" s="3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1"/>
      <c r="B5" s="1"/>
      <c r="C5" s="2"/>
      <c r="D5" s="1"/>
      <c r="E5" s="2"/>
      <c r="F5" s="44" t="s">
        <v>28</v>
      </c>
      <c r="G5" s="5" t="s">
        <v>29</v>
      </c>
      <c r="H5" s="3"/>
      <c r="I5" s="3"/>
      <c r="J5" s="3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0" ht="18.75" x14ac:dyDescent="0.3">
      <c r="A6" s="6" t="s">
        <v>1</v>
      </c>
      <c r="B6" s="7"/>
      <c r="C6" s="8"/>
      <c r="D6" s="9"/>
      <c r="E6" s="8"/>
      <c r="F6" s="10"/>
      <c r="H6" s="10"/>
      <c r="I6" s="10"/>
      <c r="J6" s="10"/>
      <c r="L6" s="1"/>
      <c r="M6" s="1"/>
      <c r="N6" s="1"/>
      <c r="O6" s="1"/>
      <c r="P6" s="1"/>
      <c r="Q6" s="1"/>
      <c r="R6" s="1"/>
      <c r="S6" s="1"/>
      <c r="T6" s="1"/>
    </row>
    <row r="7" spans="1:20" ht="15.75" x14ac:dyDescent="0.25">
      <c r="A7" s="12"/>
      <c r="B7" s="7"/>
      <c r="C7" s="8"/>
      <c r="D7" s="7"/>
      <c r="E7" s="8"/>
      <c r="F7" s="10"/>
      <c r="H7" s="10"/>
      <c r="I7" s="10"/>
      <c r="J7" s="10"/>
      <c r="L7" s="1"/>
      <c r="M7" s="1"/>
      <c r="N7" s="1"/>
      <c r="O7" s="13"/>
      <c r="P7" s="1"/>
      <c r="Q7" s="1"/>
      <c r="R7" s="1"/>
      <c r="S7" s="1"/>
      <c r="T7" s="1"/>
    </row>
    <row r="8" spans="1:20" x14ac:dyDescent="0.25">
      <c r="A8" s="14" t="s">
        <v>2</v>
      </c>
      <c r="B8" s="117"/>
      <c r="C8" s="117"/>
      <c r="D8" s="16"/>
      <c r="E8" s="15"/>
      <c r="F8" s="16"/>
      <c r="G8" s="17"/>
      <c r="H8" s="16"/>
      <c r="I8" s="16"/>
      <c r="J8" s="16"/>
      <c r="K8" s="15"/>
    </row>
    <row r="9" spans="1:20" s="51" customFormat="1" x14ac:dyDescent="0.25">
      <c r="A9" s="46" t="s">
        <v>30</v>
      </c>
      <c r="B9" s="86" t="s">
        <v>31</v>
      </c>
      <c r="C9" s="47"/>
      <c r="D9" s="48"/>
      <c r="E9" s="49"/>
      <c r="F9" s="48"/>
      <c r="G9" s="50"/>
      <c r="H9" s="48"/>
      <c r="I9" s="48"/>
      <c r="J9" s="48"/>
      <c r="K9" s="49"/>
    </row>
    <row r="10" spans="1:20" x14ac:dyDescent="0.25">
      <c r="A10" s="14" t="s">
        <v>33</v>
      </c>
      <c r="B10" s="41"/>
      <c r="C10" s="52"/>
      <c r="D10" s="16"/>
      <c r="E10" s="15"/>
      <c r="F10" s="16"/>
      <c r="G10" s="17"/>
      <c r="H10" s="16"/>
      <c r="I10" s="16"/>
      <c r="J10" s="16"/>
      <c r="K10" s="15"/>
    </row>
    <row r="11" spans="1:20" x14ac:dyDescent="0.25">
      <c r="A11" s="14" t="s">
        <v>3</v>
      </c>
      <c r="B11" s="40">
        <v>100000</v>
      </c>
      <c r="C11" s="52"/>
      <c r="D11" s="16"/>
      <c r="E11" s="15"/>
      <c r="F11" s="16"/>
      <c r="G11" s="17"/>
      <c r="H11" s="16"/>
      <c r="I11" s="16"/>
      <c r="J11" s="16"/>
      <c r="K11" s="15"/>
    </row>
    <row r="12" spans="1:20" x14ac:dyDescent="0.25">
      <c r="A12" s="28"/>
      <c r="B12" s="39"/>
      <c r="C12" s="39"/>
      <c r="D12" s="16"/>
      <c r="E12" s="15"/>
      <c r="F12" s="16"/>
      <c r="G12" s="17"/>
      <c r="H12" s="16"/>
      <c r="I12" s="16"/>
      <c r="J12" s="16"/>
      <c r="K12" s="15"/>
    </row>
    <row r="13" spans="1:20" x14ac:dyDescent="0.25">
      <c r="A13" s="16"/>
      <c r="B13" s="16"/>
      <c r="C13" s="15"/>
      <c r="D13" s="119" t="s">
        <v>4</v>
      </c>
      <c r="E13" s="120"/>
      <c r="F13" s="123" t="s">
        <v>5</v>
      </c>
      <c r="G13" s="124"/>
      <c r="H13" s="127" t="s">
        <v>6</v>
      </c>
      <c r="I13" s="128"/>
      <c r="J13" s="128"/>
      <c r="K13" s="129"/>
    </row>
    <row r="14" spans="1:20" x14ac:dyDescent="0.25">
      <c r="A14" s="16"/>
      <c r="B14" s="16"/>
      <c r="C14" s="15"/>
      <c r="D14" s="121"/>
      <c r="E14" s="122"/>
      <c r="F14" s="125"/>
      <c r="G14" s="126"/>
      <c r="H14" s="130"/>
      <c r="I14" s="131"/>
      <c r="J14" s="131"/>
      <c r="K14" s="132"/>
    </row>
    <row r="15" spans="1:20" s="27" customFormat="1" ht="45" x14ac:dyDescent="0.25">
      <c r="A15" s="18" t="s">
        <v>7</v>
      </c>
      <c r="B15" s="72" t="s">
        <v>41</v>
      </c>
      <c r="C15" s="20" t="s">
        <v>8</v>
      </c>
      <c r="D15" s="21" t="s">
        <v>9</v>
      </c>
      <c r="E15" s="22" t="s">
        <v>10</v>
      </c>
      <c r="F15" s="60" t="s">
        <v>11</v>
      </c>
      <c r="G15" s="23" t="s">
        <v>12</v>
      </c>
      <c r="H15" s="24" t="s">
        <v>13</v>
      </c>
      <c r="I15" s="25" t="s">
        <v>14</v>
      </c>
      <c r="J15" s="24" t="s">
        <v>15</v>
      </c>
      <c r="K15" s="26" t="s">
        <v>16</v>
      </c>
      <c r="L15" s="83" t="s">
        <v>45</v>
      </c>
    </row>
    <row r="16" spans="1:20" x14ac:dyDescent="0.25">
      <c r="A16" s="28" t="s">
        <v>17</v>
      </c>
      <c r="B16" s="29" t="s">
        <v>17</v>
      </c>
      <c r="C16" s="82">
        <f>1-SUM(C17:C24)</f>
        <v>0.25</v>
      </c>
      <c r="D16" s="54"/>
      <c r="E16" s="57"/>
      <c r="F16" s="37"/>
      <c r="G16" s="55"/>
      <c r="H16" s="30">
        <f>C16*B10</f>
        <v>0</v>
      </c>
      <c r="I16" s="63">
        <v>0</v>
      </c>
      <c r="J16" s="30">
        <f>H16+I16</f>
        <v>0</v>
      </c>
      <c r="K16" s="67" t="e">
        <f>J16/$B$10</f>
        <v>#DIV/0!</v>
      </c>
      <c r="L16" s="84" t="e">
        <f>K16+G25</f>
        <v>#DIV/0!</v>
      </c>
    </row>
    <row r="17" spans="1:11" x14ac:dyDescent="0.25">
      <c r="A17" s="28" t="s">
        <v>47</v>
      </c>
      <c r="B17" s="29" t="s">
        <v>47</v>
      </c>
      <c r="C17" s="87">
        <v>0.75</v>
      </c>
      <c r="D17" s="53">
        <f>IF((C17*B10)&gt;100000,100000,C17*B10)</f>
        <v>0</v>
      </c>
      <c r="E17" s="58" t="e">
        <f>IF(C17="DHHS",D17/$B$11,D17/$B$10)</f>
        <v>#DIV/0!</v>
      </c>
      <c r="F17" s="38">
        <f>IF((C17*B10)&gt;100000,((C17*B10)-100000),0)</f>
        <v>0</v>
      </c>
      <c r="G17" s="56" t="e">
        <f t="shared" ref="G17:G24" si="0">C17-E17</f>
        <v>#DIV/0!</v>
      </c>
      <c r="H17" s="30">
        <f t="shared" ref="H17:H24" si="1">D17</f>
        <v>0</v>
      </c>
      <c r="I17" s="30">
        <f t="shared" ref="I17:I24" si="2">F17</f>
        <v>0</v>
      </c>
      <c r="J17" s="30">
        <f t="shared" ref="J17:J24" si="3">H17+I17</f>
        <v>0</v>
      </c>
      <c r="K17" s="67" t="e">
        <f t="shared" ref="K17:K24" si="4">J17/$B$10</f>
        <v>#DIV/0!</v>
      </c>
    </row>
    <row r="18" spans="1:11" x14ac:dyDescent="0.25">
      <c r="A18" s="16" t="s">
        <v>19</v>
      </c>
      <c r="B18" s="42"/>
      <c r="C18" s="64"/>
      <c r="D18" s="53">
        <f t="shared" ref="D18:D24" si="5">IF(AND($B$10&gt;$B$11,B18="Yes"),$B$11*C18,$B$10*C18)</f>
        <v>0</v>
      </c>
      <c r="E18" s="58" t="e">
        <f t="shared" ref="E18:E24" si="6">IF(C18="DHHS",D18/$B$11,D18/$B$10)</f>
        <v>#DIV/0!</v>
      </c>
      <c r="F18" s="38">
        <f t="shared" ref="F18:F24" si="7">IF(B18="Yes",(C18*$B$10)-D18,0)</f>
        <v>0</v>
      </c>
      <c r="G18" s="56" t="e">
        <f t="shared" si="0"/>
        <v>#DIV/0!</v>
      </c>
      <c r="H18" s="30">
        <f t="shared" si="1"/>
        <v>0</v>
      </c>
      <c r="I18" s="30">
        <f t="shared" si="2"/>
        <v>0</v>
      </c>
      <c r="J18" s="30">
        <f t="shared" si="3"/>
        <v>0</v>
      </c>
      <c r="K18" s="67" t="e">
        <f t="shared" si="4"/>
        <v>#DIV/0!</v>
      </c>
    </row>
    <row r="19" spans="1:11" x14ac:dyDescent="0.25">
      <c r="A19" s="16" t="s">
        <v>20</v>
      </c>
      <c r="B19" s="42"/>
      <c r="C19" s="64"/>
      <c r="D19" s="53">
        <f t="shared" si="5"/>
        <v>0</v>
      </c>
      <c r="E19" s="58" t="e">
        <f t="shared" si="6"/>
        <v>#DIV/0!</v>
      </c>
      <c r="F19" s="38">
        <f t="shared" si="7"/>
        <v>0</v>
      </c>
      <c r="G19" s="56" t="e">
        <f t="shared" si="0"/>
        <v>#DIV/0!</v>
      </c>
      <c r="H19" s="30">
        <f t="shared" si="1"/>
        <v>0</v>
      </c>
      <c r="I19" s="30">
        <f t="shared" si="2"/>
        <v>0</v>
      </c>
      <c r="J19" s="30">
        <f t="shared" si="3"/>
        <v>0</v>
      </c>
      <c r="K19" s="67" t="e">
        <f t="shared" si="4"/>
        <v>#DIV/0!</v>
      </c>
    </row>
    <row r="20" spans="1:11" x14ac:dyDescent="0.25">
      <c r="A20" s="16" t="s">
        <v>21</v>
      </c>
      <c r="B20" s="42"/>
      <c r="C20" s="64"/>
      <c r="D20" s="53">
        <f t="shared" si="5"/>
        <v>0</v>
      </c>
      <c r="E20" s="58" t="e">
        <f t="shared" si="6"/>
        <v>#DIV/0!</v>
      </c>
      <c r="F20" s="38">
        <f t="shared" si="7"/>
        <v>0</v>
      </c>
      <c r="G20" s="56" t="e">
        <f t="shared" si="0"/>
        <v>#DIV/0!</v>
      </c>
      <c r="H20" s="30">
        <f t="shared" si="1"/>
        <v>0</v>
      </c>
      <c r="I20" s="30">
        <f t="shared" si="2"/>
        <v>0</v>
      </c>
      <c r="J20" s="30">
        <f t="shared" si="3"/>
        <v>0</v>
      </c>
      <c r="K20" s="67" t="e">
        <f t="shared" si="4"/>
        <v>#DIV/0!</v>
      </c>
    </row>
    <row r="21" spans="1:11" x14ac:dyDescent="0.25">
      <c r="A21" s="16" t="s">
        <v>22</v>
      </c>
      <c r="B21" s="42"/>
      <c r="C21" s="64"/>
      <c r="D21" s="53">
        <f t="shared" si="5"/>
        <v>0</v>
      </c>
      <c r="E21" s="58" t="e">
        <f t="shared" si="6"/>
        <v>#DIV/0!</v>
      </c>
      <c r="F21" s="38">
        <f t="shared" si="7"/>
        <v>0</v>
      </c>
      <c r="G21" s="56" t="e">
        <f t="shared" si="0"/>
        <v>#DIV/0!</v>
      </c>
      <c r="H21" s="30">
        <f t="shared" si="1"/>
        <v>0</v>
      </c>
      <c r="I21" s="30">
        <f t="shared" si="2"/>
        <v>0</v>
      </c>
      <c r="J21" s="30">
        <f t="shared" si="3"/>
        <v>0</v>
      </c>
      <c r="K21" s="67" t="e">
        <f t="shared" si="4"/>
        <v>#DIV/0!</v>
      </c>
    </row>
    <row r="22" spans="1:11" x14ac:dyDescent="0.25">
      <c r="A22" s="16" t="s">
        <v>23</v>
      </c>
      <c r="B22" s="42"/>
      <c r="C22" s="64"/>
      <c r="D22" s="53">
        <f t="shared" si="5"/>
        <v>0</v>
      </c>
      <c r="E22" s="58" t="e">
        <f t="shared" si="6"/>
        <v>#DIV/0!</v>
      </c>
      <c r="F22" s="38">
        <f t="shared" si="7"/>
        <v>0</v>
      </c>
      <c r="G22" s="56" t="e">
        <f t="shared" si="0"/>
        <v>#DIV/0!</v>
      </c>
      <c r="H22" s="30">
        <f t="shared" si="1"/>
        <v>0</v>
      </c>
      <c r="I22" s="30">
        <f t="shared" si="2"/>
        <v>0</v>
      </c>
      <c r="J22" s="30">
        <f t="shared" si="3"/>
        <v>0</v>
      </c>
      <c r="K22" s="67" t="e">
        <f t="shared" si="4"/>
        <v>#DIV/0!</v>
      </c>
    </row>
    <row r="23" spans="1:11" x14ac:dyDescent="0.25">
      <c r="A23" s="16" t="s">
        <v>24</v>
      </c>
      <c r="B23" s="42"/>
      <c r="C23" s="64"/>
      <c r="D23" s="53">
        <f t="shared" si="5"/>
        <v>0</v>
      </c>
      <c r="E23" s="58" t="e">
        <f t="shared" si="6"/>
        <v>#DIV/0!</v>
      </c>
      <c r="F23" s="38">
        <f t="shared" si="7"/>
        <v>0</v>
      </c>
      <c r="G23" s="56" t="e">
        <f t="shared" si="0"/>
        <v>#DIV/0!</v>
      </c>
      <c r="H23" s="30">
        <f t="shared" si="1"/>
        <v>0</v>
      </c>
      <c r="I23" s="30">
        <f t="shared" si="2"/>
        <v>0</v>
      </c>
      <c r="J23" s="30">
        <f t="shared" si="3"/>
        <v>0</v>
      </c>
      <c r="K23" s="67" t="e">
        <f t="shared" si="4"/>
        <v>#DIV/0!</v>
      </c>
    </row>
    <row r="24" spans="1:11" x14ac:dyDescent="0.25">
      <c r="A24" s="16" t="s">
        <v>25</v>
      </c>
      <c r="B24" s="42"/>
      <c r="C24" s="65"/>
      <c r="D24" s="53">
        <f t="shared" si="5"/>
        <v>0</v>
      </c>
      <c r="E24" s="59" t="e">
        <f t="shared" si="6"/>
        <v>#DIV/0!</v>
      </c>
      <c r="F24" s="61">
        <f t="shared" si="7"/>
        <v>0</v>
      </c>
      <c r="G24" s="62" t="e">
        <f t="shared" si="0"/>
        <v>#DIV/0!</v>
      </c>
      <c r="H24" s="30">
        <f t="shared" si="1"/>
        <v>0</v>
      </c>
      <c r="I24" s="30">
        <f t="shared" si="2"/>
        <v>0</v>
      </c>
      <c r="J24" s="30">
        <f t="shared" si="3"/>
        <v>0</v>
      </c>
      <c r="K24" s="71" t="e">
        <f t="shared" si="4"/>
        <v>#DIV/0!</v>
      </c>
    </row>
    <row r="25" spans="1:11" ht="15.75" thickBot="1" x14ac:dyDescent="0.3">
      <c r="A25" s="31" t="s">
        <v>26</v>
      </c>
      <c r="B25" s="32"/>
      <c r="C25" s="66">
        <f t="shared" ref="C25" si="8">SUM(C16:C24)</f>
        <v>1</v>
      </c>
      <c r="D25" s="33">
        <f>SUM(D16:D24)</f>
        <v>0</v>
      </c>
      <c r="E25" s="73" t="e">
        <f>SUM(E16:E24)</f>
        <v>#DIV/0!</v>
      </c>
      <c r="F25" s="74">
        <f>SUM(F16:F24)</f>
        <v>0</v>
      </c>
      <c r="G25" s="75" t="e">
        <f>SUM(G16:G24)</f>
        <v>#DIV/0!</v>
      </c>
      <c r="H25" s="78">
        <f t="shared" ref="H25:J25" si="9">SUM(H16:H24)</f>
        <v>0</v>
      </c>
      <c r="I25" s="78">
        <f t="shared" si="9"/>
        <v>0</v>
      </c>
      <c r="J25" s="78">
        <f t="shared" si="9"/>
        <v>0</v>
      </c>
      <c r="K25" s="79" t="e">
        <f>SUM(K16:K24)</f>
        <v>#DIV/0!</v>
      </c>
    </row>
    <row r="26" spans="1:11" ht="15.75" thickTop="1" x14ac:dyDescent="0.25"/>
    <row r="27" spans="1:11" x14ac:dyDescent="0.25">
      <c r="A27" s="4" t="s">
        <v>27</v>
      </c>
      <c r="E27" s="5"/>
    </row>
    <row r="28" spans="1:11" x14ac:dyDescent="0.25">
      <c r="E28" s="5"/>
    </row>
    <row r="29" spans="1:11" x14ac:dyDescent="0.25">
      <c r="A29" s="36"/>
    </row>
  </sheetData>
  <mergeCells count="6">
    <mergeCell ref="G1:K1"/>
    <mergeCell ref="H3:K3"/>
    <mergeCell ref="B8:C8"/>
    <mergeCell ref="D13:E14"/>
    <mergeCell ref="F13:G14"/>
    <mergeCell ref="H13:K14"/>
  </mergeCells>
  <conditionalFormatting sqref="C25">
    <cfRule type="cellIs" priority="1" operator="notEqual">
      <formula>100</formula>
    </cfRule>
    <cfRule type="cellIs" priority="2" operator="notEqual">
      <formula>100</formula>
    </cfRule>
    <cfRule type="cellIs" dxfId="1" priority="3" operator="lessThan">
      <formula>1</formula>
    </cfRule>
    <cfRule type="cellIs" priority="4" operator="notEqual">
      <formula>100</formula>
    </cfRule>
    <cfRule type="cellIs" dxfId="0" priority="5" operator="lessThan">
      <formula>1</formula>
    </cfRule>
  </conditionalFormatting>
  <dataValidations count="2">
    <dataValidation type="decimal" errorStyle="information" showDropDown="1" showInputMessage="1" showErrorMessage="1" errorTitle="Faculty Effort Warning" error="Most faculty are unable to devote 100% of their time to sponsored activities due to other responsibilities that include teaching, administrative work, patient care, competitive proposal writing, and service." sqref="C16">
      <formula1>0.01</formula1>
      <formula2>1</formula2>
    </dataValidation>
    <dataValidation allowBlank="1" showInputMessage="1" showErrorMessage="1" errorTitle="Invalid Entry" error="Effort percentages must be in whole numbers" sqref="C17:C24"/>
  </dataValidations>
  <pageMargins left="0.7" right="0.7" top="0.75" bottom="0.75" header="0.3" footer="0.3"/>
  <pageSetup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Sheet1!$C$1:$C$3</xm:f>
          </x14:formula1>
          <xm:sqref>B18:B24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5" x14ac:dyDescent="0.25"/>
  <sheetData>
    <row r="1" spans="1:7" x14ac:dyDescent="0.25">
      <c r="A1">
        <v>9</v>
      </c>
      <c r="C1" s="34" t="s">
        <v>36</v>
      </c>
      <c r="E1" t="s">
        <v>31</v>
      </c>
      <c r="G1">
        <v>199300</v>
      </c>
    </row>
    <row r="2" spans="1:7" x14ac:dyDescent="0.25">
      <c r="A2">
        <v>12</v>
      </c>
      <c r="C2" s="34" t="s">
        <v>37</v>
      </c>
      <c r="E2" t="s">
        <v>32</v>
      </c>
      <c r="G2">
        <f>G1/12</f>
        <v>16608.333333333332</v>
      </c>
    </row>
    <row r="3" spans="1:7" x14ac:dyDescent="0.25">
      <c r="C3" s="35"/>
      <c r="G3">
        <f>G1/9</f>
        <v>22144.444444444445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12 Month FT FTE</vt:lpstr>
      <vt:lpstr>12 Month PT FTE</vt:lpstr>
      <vt:lpstr>9 Month FT FTE</vt:lpstr>
      <vt:lpstr>9 Month PT FTE</vt:lpstr>
      <vt:lpstr>K AWARD</vt:lpstr>
      <vt:lpstr>Sheet1</vt:lpstr>
    </vt:vector>
  </TitlesOfParts>
  <Company>Boston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Hartigan, Gretchen K M</dc:creator>
  <cp:lastModifiedBy>Hartigan, Gretchen K M</cp:lastModifiedBy>
  <cp:lastPrinted>2021-01-05T19:17:53Z</cp:lastPrinted>
  <dcterms:created xsi:type="dcterms:W3CDTF">2019-01-22T14:43:42Z</dcterms:created>
  <dcterms:modified xsi:type="dcterms:W3CDTF">2021-03-16T12:16:48Z</dcterms:modified>
</cp:coreProperties>
</file>