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-- Prior PAR Period Project-ZFI_OPEN_PARS-not accepted\Cheatsheets-DHHS Salary Cap Impact on PAR-cost share calculation\CY2021\"/>
    </mc:Choice>
  </mc:AlternateContent>
  <bookViews>
    <workbookView xWindow="0" yWindow="0" windowWidth="28800" windowHeight="12440" activeTab="1"/>
  </bookViews>
  <sheets>
    <sheet name="January-May &amp; June PAR Periods" sheetId="1" r:id="rId1"/>
    <sheet name="July-Aug &amp; Sept-Dec PAR Periods" sheetId="2" r:id="rId2"/>
    <sheet name="Sheet1" sheetId="3" state="hidden" r:id="rId3"/>
  </sheets>
  <definedNames>
    <definedName name="TF">Sheet1!$A$1:$A$2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2" l="1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1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1" i="2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1" i="1"/>
  <c r="C77" i="1" l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1" i="1"/>
  <c r="E78" i="2" l="1"/>
  <c r="I77" i="2"/>
  <c r="G77" i="2"/>
  <c r="B77" i="2"/>
  <c r="I76" i="2"/>
  <c r="G76" i="2"/>
  <c r="B76" i="2"/>
  <c r="I75" i="2"/>
  <c r="G75" i="2"/>
  <c r="B75" i="2"/>
  <c r="F77" i="2" s="1"/>
  <c r="I74" i="2"/>
  <c r="B74" i="2"/>
  <c r="G74" i="2" s="1"/>
  <c r="I73" i="2"/>
  <c r="G73" i="2"/>
  <c r="B73" i="2"/>
  <c r="F75" i="2" s="1"/>
  <c r="I72" i="2"/>
  <c r="G72" i="2"/>
  <c r="B72" i="2"/>
  <c r="F74" i="2" s="1"/>
  <c r="I71" i="2"/>
  <c r="B71" i="2"/>
  <c r="F73" i="2" s="1"/>
  <c r="H73" i="2" s="1"/>
  <c r="J73" i="2" s="1"/>
  <c r="I70" i="2"/>
  <c r="B70" i="2"/>
  <c r="G70" i="2" s="1"/>
  <c r="I69" i="2"/>
  <c r="B69" i="2"/>
  <c r="F71" i="2" s="1"/>
  <c r="I68" i="2"/>
  <c r="B68" i="2"/>
  <c r="F70" i="2" s="1"/>
  <c r="I67" i="2"/>
  <c r="B67" i="2"/>
  <c r="F69" i="2" s="1"/>
  <c r="I66" i="2"/>
  <c r="B66" i="2"/>
  <c r="I65" i="2"/>
  <c r="G65" i="2"/>
  <c r="B65" i="2"/>
  <c r="F67" i="2" s="1"/>
  <c r="I64" i="2"/>
  <c r="G64" i="2"/>
  <c r="B64" i="2"/>
  <c r="F66" i="2" s="1"/>
  <c r="I63" i="2"/>
  <c r="B63" i="2"/>
  <c r="F65" i="2" s="1"/>
  <c r="B61" i="2"/>
  <c r="G61" i="2" s="1"/>
  <c r="E38" i="2"/>
  <c r="I37" i="2"/>
  <c r="G37" i="2"/>
  <c r="B37" i="2"/>
  <c r="I36" i="2"/>
  <c r="G36" i="2"/>
  <c r="F36" i="2"/>
  <c r="H36" i="2" s="1"/>
  <c r="J36" i="2" s="1"/>
  <c r="B36" i="2"/>
  <c r="I35" i="2"/>
  <c r="G35" i="2"/>
  <c r="B35" i="2"/>
  <c r="F37" i="2" s="1"/>
  <c r="I34" i="2"/>
  <c r="B34" i="2"/>
  <c r="G34" i="2" s="1"/>
  <c r="I33" i="2"/>
  <c r="G33" i="2"/>
  <c r="B33" i="2"/>
  <c r="F35" i="2" s="1"/>
  <c r="I32" i="2"/>
  <c r="G32" i="2"/>
  <c r="B32" i="2"/>
  <c r="F34" i="2" s="1"/>
  <c r="I31" i="2"/>
  <c r="G31" i="2"/>
  <c r="B31" i="2"/>
  <c r="F33" i="2" s="1"/>
  <c r="I30" i="2"/>
  <c r="B30" i="2"/>
  <c r="G30" i="2" s="1"/>
  <c r="I29" i="2"/>
  <c r="B29" i="2"/>
  <c r="F31" i="2" s="1"/>
  <c r="I28" i="2"/>
  <c r="G28" i="2"/>
  <c r="B28" i="2"/>
  <c r="F30" i="2" s="1"/>
  <c r="I27" i="2"/>
  <c r="G27" i="2"/>
  <c r="B27" i="2"/>
  <c r="F29" i="2" s="1"/>
  <c r="I26" i="2"/>
  <c r="B26" i="2"/>
  <c r="G26" i="2" s="1"/>
  <c r="I25" i="2"/>
  <c r="B25" i="2"/>
  <c r="F27" i="2" s="1"/>
  <c r="I24" i="2"/>
  <c r="G24" i="2"/>
  <c r="F24" i="2"/>
  <c r="B24" i="2"/>
  <c r="F26" i="2" s="1"/>
  <c r="I23" i="2"/>
  <c r="G23" i="2"/>
  <c r="F23" i="2"/>
  <c r="B23" i="2"/>
  <c r="F25" i="2" s="1"/>
  <c r="G21" i="2"/>
  <c r="F21" i="2"/>
  <c r="B21" i="2"/>
  <c r="E78" i="1"/>
  <c r="I77" i="1"/>
  <c r="B77" i="1"/>
  <c r="G77" i="1" s="1"/>
  <c r="I76" i="1"/>
  <c r="B76" i="1"/>
  <c r="G76" i="1" s="1"/>
  <c r="I75" i="1"/>
  <c r="B75" i="1"/>
  <c r="F77" i="1" s="1"/>
  <c r="I74" i="1"/>
  <c r="B74" i="1"/>
  <c r="G74" i="1" s="1"/>
  <c r="I73" i="1"/>
  <c r="B73" i="1"/>
  <c r="F75" i="1" s="1"/>
  <c r="I72" i="1"/>
  <c r="B72" i="1"/>
  <c r="F74" i="1" s="1"/>
  <c r="I71" i="1"/>
  <c r="B71" i="1"/>
  <c r="F73" i="1" s="1"/>
  <c r="I70" i="1"/>
  <c r="B70" i="1"/>
  <c r="G70" i="1" s="1"/>
  <c r="I69" i="1"/>
  <c r="G69" i="1"/>
  <c r="B69" i="1"/>
  <c r="F71" i="1" s="1"/>
  <c r="I68" i="1"/>
  <c r="G68" i="1"/>
  <c r="B68" i="1"/>
  <c r="F70" i="1" s="1"/>
  <c r="I67" i="1"/>
  <c r="G67" i="1"/>
  <c r="B67" i="1"/>
  <c r="F69" i="1" s="1"/>
  <c r="I66" i="1"/>
  <c r="B66" i="1"/>
  <c r="I65" i="1"/>
  <c r="B65" i="1"/>
  <c r="F67" i="1" s="1"/>
  <c r="I64" i="1"/>
  <c r="G64" i="1"/>
  <c r="F64" i="1"/>
  <c r="B64" i="1"/>
  <c r="F66" i="1" s="1"/>
  <c r="I63" i="1"/>
  <c r="G63" i="1"/>
  <c r="F63" i="1"/>
  <c r="B63" i="1"/>
  <c r="F65" i="1" s="1"/>
  <c r="G61" i="1"/>
  <c r="F61" i="1"/>
  <c r="B61" i="1"/>
  <c r="E38" i="1"/>
  <c r="I37" i="1"/>
  <c r="B37" i="1"/>
  <c r="G37" i="1" s="1"/>
  <c r="I36" i="1"/>
  <c r="B36" i="1"/>
  <c r="G36" i="1" s="1"/>
  <c r="I35" i="1"/>
  <c r="B35" i="1"/>
  <c r="F37" i="1" s="1"/>
  <c r="I34" i="1"/>
  <c r="B34" i="1"/>
  <c r="G34" i="1" s="1"/>
  <c r="I33" i="1"/>
  <c r="B33" i="1"/>
  <c r="F35" i="1" s="1"/>
  <c r="I32" i="1"/>
  <c r="B32" i="1"/>
  <c r="F34" i="1" s="1"/>
  <c r="I31" i="1"/>
  <c r="B31" i="1"/>
  <c r="F33" i="1" s="1"/>
  <c r="I30" i="1"/>
  <c r="B30" i="1"/>
  <c r="G30" i="1" s="1"/>
  <c r="I29" i="1"/>
  <c r="B29" i="1"/>
  <c r="F31" i="1" s="1"/>
  <c r="I28" i="1"/>
  <c r="B28" i="1"/>
  <c r="F30" i="1" s="1"/>
  <c r="I27" i="1"/>
  <c r="B27" i="1"/>
  <c r="F29" i="1" s="1"/>
  <c r="I26" i="1"/>
  <c r="B26" i="1"/>
  <c r="G26" i="1" s="1"/>
  <c r="I25" i="1"/>
  <c r="G25" i="1"/>
  <c r="B25" i="1"/>
  <c r="F27" i="1" s="1"/>
  <c r="I24" i="1"/>
  <c r="G24" i="1"/>
  <c r="B24" i="1"/>
  <c r="F26" i="1" s="1"/>
  <c r="I23" i="1"/>
  <c r="B23" i="1"/>
  <c r="F25" i="1" s="1"/>
  <c r="B21" i="1"/>
  <c r="G21" i="1" s="1"/>
  <c r="H24" i="2" l="1"/>
  <c r="J24" i="2" s="1"/>
  <c r="H74" i="1"/>
  <c r="H67" i="1"/>
  <c r="J67" i="1" s="1"/>
  <c r="H64" i="1"/>
  <c r="J64" i="1" s="1"/>
  <c r="H30" i="1"/>
  <c r="H70" i="2"/>
  <c r="J70" i="2" s="1"/>
  <c r="H74" i="2"/>
  <c r="J74" i="2" s="1"/>
  <c r="H34" i="2"/>
  <c r="J34" i="2" s="1"/>
  <c r="H70" i="1"/>
  <c r="H63" i="1"/>
  <c r="J63" i="1" s="1"/>
  <c r="I61" i="1" s="1"/>
  <c r="H26" i="1"/>
  <c r="J26" i="1" s="1"/>
  <c r="H75" i="2"/>
  <c r="J75" i="2" s="1"/>
  <c r="G25" i="2"/>
  <c r="G29" i="2"/>
  <c r="H29" i="2" s="1"/>
  <c r="J29" i="2" s="1"/>
  <c r="F61" i="2"/>
  <c r="F63" i="2"/>
  <c r="G71" i="2"/>
  <c r="H71" i="2" s="1"/>
  <c r="J71" i="2" s="1"/>
  <c r="F28" i="2"/>
  <c r="H28" i="2" s="1"/>
  <c r="J28" i="2" s="1"/>
  <c r="G28" i="1"/>
  <c r="G29" i="1"/>
  <c r="H29" i="1" s="1"/>
  <c r="J29" i="1" s="1"/>
  <c r="H34" i="1"/>
  <c r="J34" i="1" s="1"/>
  <c r="G71" i="1"/>
  <c r="H71" i="1" s="1"/>
  <c r="J71" i="1" s="1"/>
  <c r="G72" i="1"/>
  <c r="G73" i="1"/>
  <c r="H73" i="1" s="1"/>
  <c r="J73" i="1" s="1"/>
  <c r="G63" i="2"/>
  <c r="F64" i="2"/>
  <c r="G67" i="2"/>
  <c r="H67" i="2" s="1"/>
  <c r="J67" i="2" s="1"/>
  <c r="G68" i="2"/>
  <c r="G69" i="2"/>
  <c r="H69" i="2" s="1"/>
  <c r="J69" i="2" s="1"/>
  <c r="H64" i="2"/>
  <c r="J64" i="2" s="1"/>
  <c r="H77" i="2"/>
  <c r="J77" i="2" s="1"/>
  <c r="H37" i="2"/>
  <c r="J37" i="2" s="1"/>
  <c r="H35" i="2"/>
  <c r="J35" i="2" s="1"/>
  <c r="H33" i="2"/>
  <c r="J33" i="2" s="1"/>
  <c r="H31" i="2"/>
  <c r="J31" i="2" s="1"/>
  <c r="H30" i="2"/>
  <c r="J30" i="2" s="1"/>
  <c r="H27" i="2"/>
  <c r="J27" i="2" s="1"/>
  <c r="H26" i="2"/>
  <c r="J26" i="2" s="1"/>
  <c r="H23" i="2"/>
  <c r="J23" i="2" s="1"/>
  <c r="I21" i="2" s="1"/>
  <c r="J30" i="1"/>
  <c r="H77" i="1"/>
  <c r="J77" i="1" s="1"/>
  <c r="F21" i="1"/>
  <c r="F23" i="1"/>
  <c r="G35" i="1"/>
  <c r="H35" i="1" s="1"/>
  <c r="J35" i="1" s="1"/>
  <c r="F36" i="1"/>
  <c r="G65" i="1"/>
  <c r="H65" i="1" s="1"/>
  <c r="J65" i="1" s="1"/>
  <c r="J74" i="1"/>
  <c r="G23" i="1"/>
  <c r="H23" i="1" s="1"/>
  <c r="J23" i="1" s="1"/>
  <c r="I21" i="1" s="1"/>
  <c r="F24" i="1"/>
  <c r="H24" i="1" s="1"/>
  <c r="J24" i="1" s="1"/>
  <c r="G27" i="1"/>
  <c r="H27" i="1" s="1"/>
  <c r="J27" i="1" s="1"/>
  <c r="F28" i="1"/>
  <c r="G31" i="1"/>
  <c r="H31" i="1" s="1"/>
  <c r="J31" i="1" s="1"/>
  <c r="G32" i="1"/>
  <c r="G33" i="1"/>
  <c r="H33" i="1" s="1"/>
  <c r="J33" i="1" s="1"/>
  <c r="H69" i="1"/>
  <c r="J69" i="1" s="1"/>
  <c r="J70" i="1"/>
  <c r="G75" i="1"/>
  <c r="H75" i="1" s="1"/>
  <c r="J75" i="1" s="1"/>
  <c r="H37" i="1"/>
  <c r="J37" i="1" s="1"/>
  <c r="H36" i="1"/>
  <c r="J36" i="1" s="1"/>
  <c r="F32" i="2"/>
  <c r="H32" i="2" s="1"/>
  <c r="J32" i="2" s="1"/>
  <c r="H25" i="2"/>
  <c r="J25" i="2" s="1"/>
  <c r="G66" i="2"/>
  <c r="H66" i="2" s="1"/>
  <c r="J66" i="2" s="1"/>
  <c r="F68" i="2"/>
  <c r="F38" i="2"/>
  <c r="H65" i="2"/>
  <c r="J65" i="2" s="1"/>
  <c r="F72" i="2"/>
  <c r="H72" i="2" s="1"/>
  <c r="J72" i="2" s="1"/>
  <c r="F76" i="2"/>
  <c r="H76" i="2" s="1"/>
  <c r="J76" i="2" s="1"/>
  <c r="G66" i="1"/>
  <c r="H66" i="1" s="1"/>
  <c r="J66" i="1" s="1"/>
  <c r="F68" i="1"/>
  <c r="H68" i="1" s="1"/>
  <c r="J68" i="1" s="1"/>
  <c r="F32" i="1"/>
  <c r="H25" i="1"/>
  <c r="J25" i="1" s="1"/>
  <c r="F72" i="1"/>
  <c r="H72" i="1" s="1"/>
  <c r="J72" i="1" s="1"/>
  <c r="F76" i="1"/>
  <c r="H76" i="1" s="1"/>
  <c r="J76" i="1" s="1"/>
  <c r="H32" i="1" l="1"/>
  <c r="J32" i="1" s="1"/>
  <c r="H28" i="1"/>
  <c r="J28" i="1" s="1"/>
  <c r="H68" i="2"/>
  <c r="J68" i="2" s="1"/>
  <c r="H63" i="2"/>
  <c r="J63" i="2" s="1"/>
  <c r="I61" i="2" s="1"/>
  <c r="F78" i="2"/>
  <c r="F78" i="1"/>
  <c r="F38" i="1"/>
</calcChain>
</file>

<file path=xl/comments1.xml><?xml version="1.0" encoding="utf-8"?>
<comments xmlns="http://schemas.openxmlformats.org/spreadsheetml/2006/main">
  <authors>
    <author>Dinoto, Anne F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Dinoto, Anne F:</t>
        </r>
        <r>
          <rPr>
            <sz val="9"/>
            <color indexed="81"/>
            <rFont val="Tahoma"/>
            <family val="2"/>
          </rPr>
          <t xml:space="preserve">
Updated 7/12/2018</t>
        </r>
      </text>
    </comment>
  </commentList>
</comments>
</file>

<file path=xl/comments2.xml><?xml version="1.0" encoding="utf-8"?>
<comments xmlns="http://schemas.openxmlformats.org/spreadsheetml/2006/main">
  <authors>
    <author>Dinoto, Anne F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Dinoto, Anne F:</t>
        </r>
        <r>
          <rPr>
            <sz val="9"/>
            <color indexed="81"/>
            <rFont val="Tahoma"/>
            <family val="2"/>
          </rPr>
          <t xml:space="preserve">
Updated 7/12/2018</t>
        </r>
      </text>
    </comment>
  </commentList>
</comments>
</file>

<file path=xl/sharedStrings.xml><?xml version="1.0" encoding="utf-8"?>
<sst xmlns="http://schemas.openxmlformats.org/spreadsheetml/2006/main" count="254" uniqueCount="92">
  <si>
    <t>Boston University</t>
  </si>
  <si>
    <t>Instructions:</t>
  </si>
  <si>
    <t>Post Award Financial Operations</t>
  </si>
  <si>
    <t>Step 1:</t>
  </si>
  <si>
    <t xml:space="preserve">Cell# B10:  Enter Employee Name </t>
  </si>
  <si>
    <t>DHHS Salary Impact on Submitted PAR</t>
  </si>
  <si>
    <t>Step 2:</t>
  </si>
  <si>
    <r>
      <t xml:space="preserve">Cell# B11:  Enter Total University Compensation for </t>
    </r>
    <r>
      <rPr>
        <b/>
        <sz val="11"/>
        <rFont val="Calibri"/>
        <family val="2"/>
        <scheme val="minor"/>
      </rPr>
      <t>January - May</t>
    </r>
    <r>
      <rPr>
        <sz val="11"/>
        <rFont val="Calibri"/>
        <family val="2"/>
        <scheme val="minor"/>
      </rPr>
      <t xml:space="preserve"> only.                             </t>
    </r>
  </si>
  <si>
    <t>9 Month Faculty</t>
  </si>
  <si>
    <r>
      <rPr>
        <b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This should include base salary and all other forms of overbase compensation that are effort eligible.</t>
    </r>
  </si>
  <si>
    <t>A list of all wage types can be found on the tab titled:  WAGE TYPES</t>
  </si>
  <si>
    <t>ENTER DATA ONLY IN YELLOW HIGHLIGHTED AREAS</t>
  </si>
  <si>
    <t>Step 3:</t>
  </si>
  <si>
    <t>Cell# B12: Defaults to 100%; change percentage only if less than 100% to reflect percentage of time employed at BU</t>
  </si>
  <si>
    <t>Step 4:</t>
  </si>
  <si>
    <t xml:space="preserve">Cell# E21: Enter total salary percentage for non-sponsored accounts as shown on PAR </t>
  </si>
  <si>
    <t>Step 5:</t>
  </si>
  <si>
    <t>Cell# A23 - A37: Enter all sponsored award numbers BU employee is associated with</t>
  </si>
  <si>
    <t>Step 6:</t>
  </si>
  <si>
    <t>Cell# D23 - D37: For each sponsored award number, select TRUE or FALSE if sponsored award is subject to DHHS CAP (Use drop-down list)</t>
  </si>
  <si>
    <t>Name</t>
  </si>
  <si>
    <t>Step 7:</t>
  </si>
  <si>
    <t>Cell# E23 - E37:  For each sponsored award number, enter total salary percentage per account as shown on PAR</t>
  </si>
  <si>
    <t>5 Months Salary (Jan - May)</t>
  </si>
  <si>
    <t>Step 8:</t>
  </si>
  <si>
    <r>
      <t xml:space="preserve">Cell# I21: Effort to be listed on PAR in "% of Effort Expended" column.  This % of effort should be noted by sponsored award number in </t>
    </r>
    <r>
      <rPr>
        <b/>
        <sz val="11"/>
        <rFont val="Calibri"/>
        <family val="2"/>
        <scheme val="minor"/>
      </rPr>
      <t>Category I., Non-Sponsored Activity</t>
    </r>
    <r>
      <rPr>
        <sz val="11"/>
        <rFont val="Calibri"/>
        <family val="2"/>
        <scheme val="minor"/>
      </rPr>
      <t xml:space="preserve"> for the </t>
    </r>
    <r>
      <rPr>
        <b/>
        <sz val="11"/>
        <rFont val="Calibri"/>
        <family val="2"/>
        <scheme val="minor"/>
      </rPr>
      <t>January to May</t>
    </r>
    <r>
      <rPr>
        <sz val="11"/>
        <rFont val="Calibri"/>
        <family val="2"/>
        <scheme val="minor"/>
      </rPr>
      <t xml:space="preserve"> PAR period</t>
    </r>
  </si>
  <si>
    <t>% of Time</t>
  </si>
  <si>
    <t>*</t>
  </si>
  <si>
    <t>Step 9:</t>
  </si>
  <si>
    <r>
      <t xml:space="preserve">Cell# I23 - I37: Effort to be listed on PAR: In "% of Effort Expended" column. This % of effort should be noted by sponsored award number in either </t>
    </r>
    <r>
      <rPr>
        <b/>
        <sz val="11"/>
        <rFont val="Calibri"/>
        <family val="2"/>
        <scheme val="minor"/>
      </rPr>
      <t xml:space="preserve">Category II. A. </t>
    </r>
    <r>
      <rPr>
        <sz val="11"/>
        <rFont val="Calibri"/>
        <family val="2"/>
        <scheme val="minor"/>
      </rPr>
      <t>or</t>
    </r>
    <r>
      <rPr>
        <b/>
        <sz val="11"/>
        <rFont val="Calibri"/>
        <family val="2"/>
        <scheme val="minor"/>
      </rPr>
      <t xml:space="preserve"> Category III. </t>
    </r>
    <r>
      <rPr>
        <sz val="11"/>
        <rFont val="Calibri"/>
        <family val="2"/>
        <scheme val="minor"/>
      </rPr>
      <t>for the</t>
    </r>
    <r>
      <rPr>
        <b/>
        <sz val="11"/>
        <rFont val="Calibri"/>
        <family val="2"/>
        <scheme val="minor"/>
      </rPr>
      <t xml:space="preserve"> January to May</t>
    </r>
    <r>
      <rPr>
        <sz val="11"/>
        <rFont val="Calibri"/>
        <family val="2"/>
        <scheme val="minor"/>
      </rPr>
      <t xml:space="preserve"> PAR period</t>
    </r>
  </si>
  <si>
    <t>* Defaults to 100% time; change only if employed less than 100% during the PAR period</t>
  </si>
  <si>
    <t>Step 10:</t>
  </si>
  <si>
    <r>
      <t xml:space="preserve">Cell# J23 - J37: Effort to be listed on PAR: In "% of Effort Expended" column.  This % of effort should be noted by sponsored award number in </t>
    </r>
    <r>
      <rPr>
        <b/>
        <sz val="11"/>
        <rFont val="Calibri"/>
        <family val="2"/>
        <scheme val="minor"/>
      </rPr>
      <t>Category II. B., Cost Sharing Activity</t>
    </r>
    <r>
      <rPr>
        <sz val="11"/>
        <rFont val="Calibri"/>
        <family val="2"/>
        <scheme val="minor"/>
      </rPr>
      <t xml:space="preserve"> for the </t>
    </r>
    <r>
      <rPr>
        <b/>
        <sz val="11"/>
        <rFont val="Calibri"/>
        <family val="2"/>
        <scheme val="minor"/>
      </rPr>
      <t>January to May</t>
    </r>
    <r>
      <rPr>
        <sz val="11"/>
        <rFont val="Calibri"/>
        <family val="2"/>
        <scheme val="minor"/>
      </rPr>
      <t xml:space="preserve"> PAR period</t>
    </r>
  </si>
  <si>
    <t>January - May</t>
  </si>
  <si>
    <t>Effort to be listed on PAR</t>
  </si>
  <si>
    <t>Subject to</t>
  </si>
  <si>
    <t>"% of Salary</t>
  </si>
  <si>
    <t>% of</t>
  </si>
  <si>
    <t>Sponsored Award</t>
  </si>
  <si>
    <t>DHHS CAP</t>
  </si>
  <si>
    <t>Charged"</t>
  </si>
  <si>
    <t>Effort</t>
  </si>
  <si>
    <t>Number</t>
  </si>
  <si>
    <t>Select True for Yes</t>
  </si>
  <si>
    <t>as listed on</t>
  </si>
  <si>
    <t>Salary Charged</t>
  </si>
  <si>
    <t>Post</t>
  </si>
  <si>
    <t>CAP</t>
  </si>
  <si>
    <t>Expended</t>
  </si>
  <si>
    <t>Cost Shared</t>
  </si>
  <si>
    <t>950xxxxxxx / 955xxxxxxx / 994xxxxxxx</t>
  </si>
  <si>
    <t>5 Months Salary</t>
  </si>
  <si>
    <t>Select False for No</t>
  </si>
  <si>
    <t>the PAR</t>
  </si>
  <si>
    <t>Based on PAR</t>
  </si>
  <si>
    <t>Max Salary</t>
  </si>
  <si>
    <t>to Sections I, II. A, III</t>
  </si>
  <si>
    <t>to Section II. B.</t>
  </si>
  <si>
    <t>Non-Sponsored Activity</t>
  </si>
  <si>
    <t>Total:</t>
  </si>
  <si>
    <r>
      <t xml:space="preserve">Cell# B51:  Enter Total University Compensation for </t>
    </r>
    <r>
      <rPr>
        <b/>
        <sz val="11"/>
        <rFont val="Calibri"/>
        <family val="2"/>
        <scheme val="minor"/>
      </rPr>
      <t>June</t>
    </r>
    <r>
      <rPr>
        <sz val="11"/>
        <rFont val="Calibri"/>
        <family val="2"/>
        <scheme val="minor"/>
      </rPr>
      <t xml:space="preserve"> only.                              </t>
    </r>
    <r>
      <rPr>
        <b/>
        <sz val="11"/>
        <color theme="1"/>
        <rFont val="Calibri"/>
        <family val="2"/>
        <scheme val="minor"/>
      </rPr>
      <t/>
    </r>
  </si>
  <si>
    <t>Cell# B52: Defaults to 100%; change percentage only if less than 100% to reflect percentage of time employed at BU</t>
  </si>
  <si>
    <t xml:space="preserve">Cell# E61: Enter total salary percentage for non-sponsored accounts as shown on PAR </t>
  </si>
  <si>
    <t>Cell# A63 - A77: Enter all sponsored award numbers BU employee is associated with.</t>
  </si>
  <si>
    <t>Cell# D63 - D77: For each sponsored award number, select TRUE or FALSE if sponsored award is subject to DHHS CAP (Use drop-down list)</t>
  </si>
  <si>
    <t>Cell# E63 - E77:  For each sponsored award number, enter total salary percentage per account as shown on PAR</t>
  </si>
  <si>
    <r>
      <t xml:space="preserve">Cell# I61: Effort to be listed on PAR in "% of Effort Expended" column.  This % of effort should be noted by sponsored award number in </t>
    </r>
    <r>
      <rPr>
        <b/>
        <sz val="11"/>
        <rFont val="Calibri"/>
        <family val="2"/>
        <scheme val="minor"/>
      </rPr>
      <t xml:space="preserve">Category I., Non-Sponsored Activity </t>
    </r>
    <r>
      <rPr>
        <sz val="11"/>
        <rFont val="Calibri"/>
        <family val="2"/>
        <scheme val="minor"/>
      </rPr>
      <t>for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the </t>
    </r>
    <r>
      <rPr>
        <b/>
        <sz val="11"/>
        <rFont val="Calibri"/>
        <family val="2"/>
        <scheme val="minor"/>
      </rPr>
      <t>June</t>
    </r>
    <r>
      <rPr>
        <sz val="11"/>
        <rFont val="Calibri"/>
        <family val="2"/>
        <scheme val="minor"/>
      </rPr>
      <t xml:space="preserve"> PAR period</t>
    </r>
  </si>
  <si>
    <t>1 Month Salary (June)</t>
  </si>
  <si>
    <r>
      <t xml:space="preserve">Cell# I63 - I77: Effort to be listed on PAR: In "% of Effort Expended" column. This % of effort should be noted by sponsored award number in either </t>
    </r>
    <r>
      <rPr>
        <b/>
        <sz val="11"/>
        <rFont val="Calibri"/>
        <family val="2"/>
        <scheme val="minor"/>
      </rPr>
      <t>Category II. A.</t>
    </r>
    <r>
      <rPr>
        <sz val="11"/>
        <rFont val="Calibri"/>
        <family val="2"/>
        <scheme val="minor"/>
      </rPr>
      <t xml:space="preserve"> or </t>
    </r>
    <r>
      <rPr>
        <b/>
        <sz val="11"/>
        <rFont val="Calibri"/>
        <family val="2"/>
        <scheme val="minor"/>
      </rPr>
      <t xml:space="preserve">Category III. </t>
    </r>
    <r>
      <rPr>
        <sz val="11"/>
        <rFont val="Calibri"/>
        <family val="2"/>
        <scheme val="minor"/>
      </rPr>
      <t xml:space="preserve">for the </t>
    </r>
    <r>
      <rPr>
        <b/>
        <sz val="11"/>
        <rFont val="Calibri"/>
        <family val="2"/>
        <scheme val="minor"/>
      </rPr>
      <t>June</t>
    </r>
    <r>
      <rPr>
        <sz val="11"/>
        <rFont val="Calibri"/>
        <family val="2"/>
        <scheme val="minor"/>
      </rPr>
      <t xml:space="preserve"> PAR period</t>
    </r>
  </si>
  <si>
    <r>
      <t xml:space="preserve">Cell# J63 - J77: Effort to be listed on PAR: In "% of Effort Expended" column.  This % of effort should be noted by sponsored award number in </t>
    </r>
    <r>
      <rPr>
        <b/>
        <sz val="11"/>
        <rFont val="Calibri"/>
        <family val="2"/>
        <scheme val="minor"/>
      </rPr>
      <t xml:space="preserve">Category II. B., Cost Sharing Activity </t>
    </r>
    <r>
      <rPr>
        <sz val="11"/>
        <rFont val="Calibri"/>
        <family val="2"/>
        <scheme val="minor"/>
      </rPr>
      <t xml:space="preserve">for the </t>
    </r>
    <r>
      <rPr>
        <b/>
        <sz val="11"/>
        <rFont val="Calibri"/>
        <family val="2"/>
        <scheme val="minor"/>
      </rPr>
      <t>June</t>
    </r>
    <r>
      <rPr>
        <sz val="11"/>
        <rFont val="Calibri"/>
        <family val="2"/>
        <scheme val="minor"/>
      </rPr>
      <t xml:space="preserve"> PAR period</t>
    </r>
  </si>
  <si>
    <t>June</t>
  </si>
  <si>
    <t>1 Month Salary</t>
  </si>
  <si>
    <r>
      <t xml:space="preserve">Cell# B11:  Enter Total University Compensation for </t>
    </r>
    <r>
      <rPr>
        <b/>
        <sz val="11"/>
        <rFont val="Calibri"/>
        <family val="2"/>
        <scheme val="minor"/>
      </rPr>
      <t>July-August</t>
    </r>
    <r>
      <rPr>
        <sz val="11"/>
        <rFont val="Calibri"/>
        <family val="2"/>
        <scheme val="minor"/>
      </rPr>
      <t xml:space="preserve"> only.  </t>
    </r>
  </si>
  <si>
    <t>2 Months Salary (July - Aug)</t>
  </si>
  <si>
    <r>
      <t xml:space="preserve">Cell# I21: Effort to be listed on PAR in "% of Effort Expended" column.  This % of effort should be noted in </t>
    </r>
    <r>
      <rPr>
        <b/>
        <sz val="11"/>
        <rFont val="Calibri"/>
        <family val="2"/>
        <scheme val="minor"/>
      </rPr>
      <t>Category I., Non-Sponsored Activity for</t>
    </r>
    <r>
      <rPr>
        <sz val="11"/>
        <rFont val="Calibri"/>
        <family val="2"/>
        <scheme val="minor"/>
      </rPr>
      <t xml:space="preserve"> the </t>
    </r>
    <r>
      <rPr>
        <b/>
        <sz val="11"/>
        <rFont val="Calibri"/>
        <family val="2"/>
        <scheme val="minor"/>
      </rPr>
      <t xml:space="preserve">July to August PAR </t>
    </r>
    <r>
      <rPr>
        <sz val="11"/>
        <rFont val="Calibri"/>
        <family val="2"/>
        <scheme val="minor"/>
      </rPr>
      <t>period</t>
    </r>
  </si>
  <si>
    <r>
      <t xml:space="preserve">Cell# I23 - I37: Effort to be listed on PAR: In "% of Effort Expended" column. This % of effort should be noted by sponsored award number in either </t>
    </r>
    <r>
      <rPr>
        <b/>
        <sz val="11"/>
        <rFont val="Calibri"/>
        <family val="2"/>
        <scheme val="minor"/>
      </rPr>
      <t>Category II. A. or Category III</t>
    </r>
    <r>
      <rPr>
        <sz val="11"/>
        <rFont val="Calibri"/>
        <family val="2"/>
        <scheme val="minor"/>
      </rPr>
      <t xml:space="preserve"> for the </t>
    </r>
    <r>
      <rPr>
        <b/>
        <sz val="11"/>
        <rFont val="Calibri"/>
        <family val="2"/>
        <scheme val="minor"/>
      </rPr>
      <t>July to August</t>
    </r>
    <r>
      <rPr>
        <sz val="11"/>
        <rFont val="Calibri"/>
        <family val="2"/>
        <scheme val="minor"/>
      </rPr>
      <t xml:space="preserve"> PAR period</t>
    </r>
  </si>
  <si>
    <r>
      <t xml:space="preserve">Cell# J23 - J37: Effort to be listed on PAR: In "% of Effort Expended" column.  This % of effort should be noted by sponsored award number in </t>
    </r>
    <r>
      <rPr>
        <b/>
        <sz val="11"/>
        <rFont val="Calibri"/>
        <family val="2"/>
        <scheme val="minor"/>
      </rPr>
      <t>Category II. B.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Cost Sharing Activity</t>
    </r>
    <r>
      <rPr>
        <sz val="11"/>
        <rFont val="Calibri"/>
        <family val="2"/>
        <scheme val="minor"/>
      </rPr>
      <t xml:space="preserve"> for the </t>
    </r>
    <r>
      <rPr>
        <b/>
        <sz val="11"/>
        <rFont val="Calibri"/>
        <family val="2"/>
        <scheme val="minor"/>
      </rPr>
      <t>July to August</t>
    </r>
    <r>
      <rPr>
        <sz val="11"/>
        <rFont val="Calibri"/>
        <family val="2"/>
        <scheme val="minor"/>
      </rPr>
      <t xml:space="preserve"> PAR period</t>
    </r>
  </si>
  <si>
    <t>July-August</t>
  </si>
  <si>
    <t>2 Months Salary</t>
  </si>
  <si>
    <r>
      <t xml:space="preserve">Cell# B51:  Enter Total University Compensation for </t>
    </r>
    <r>
      <rPr>
        <b/>
        <sz val="11"/>
        <rFont val="Calibri"/>
        <family val="2"/>
        <scheme val="minor"/>
      </rPr>
      <t>September-December</t>
    </r>
    <r>
      <rPr>
        <sz val="11"/>
        <rFont val="Calibri"/>
        <family val="2"/>
        <scheme val="minor"/>
      </rPr>
      <t xml:space="preserve"> only.  </t>
    </r>
  </si>
  <si>
    <t>Cell# A63 - A77: Enter all sponsored award numbers BU employee is associated with</t>
  </si>
  <si>
    <t>Cell# D63 - D77: For each sponsored award number, select TRUE or FALSE if sponsored award is subject to the DHHS CAP (Use drop-down list)</t>
  </si>
  <si>
    <r>
      <t xml:space="preserve">Cell# I61: Effort to be listed on PAR in "% of Effort Expended" column.  This % of effort should be noted in </t>
    </r>
    <r>
      <rPr>
        <b/>
        <sz val="11"/>
        <rFont val="Calibri"/>
        <family val="2"/>
        <scheme val="minor"/>
      </rPr>
      <t>Category I., Non-Sponsored Activity</t>
    </r>
    <r>
      <rPr>
        <sz val="11"/>
        <rFont val="Calibri"/>
        <family val="2"/>
        <scheme val="minor"/>
      </rPr>
      <t xml:space="preserve"> for the </t>
    </r>
    <r>
      <rPr>
        <b/>
        <sz val="11"/>
        <rFont val="Calibri"/>
        <family val="2"/>
        <scheme val="minor"/>
      </rPr>
      <t>September to December</t>
    </r>
    <r>
      <rPr>
        <sz val="11"/>
        <rFont val="Calibri"/>
        <family val="2"/>
        <scheme val="minor"/>
      </rPr>
      <t xml:space="preserve"> PAR period</t>
    </r>
  </si>
  <si>
    <t>4 Months Salary (Sept - Dec)</t>
  </si>
  <si>
    <r>
      <t xml:space="preserve">Cell# I63 - I77: Effort to be listed on PAR: In "% of Effort Expended" column. This % of effort should be noted by sponsored award number in either </t>
    </r>
    <r>
      <rPr>
        <b/>
        <sz val="11"/>
        <rFont val="Calibri"/>
        <family val="2"/>
        <scheme val="minor"/>
      </rPr>
      <t>Category II. A. or Category III</t>
    </r>
    <r>
      <rPr>
        <sz val="11"/>
        <rFont val="Calibri"/>
        <family val="2"/>
        <scheme val="minor"/>
      </rPr>
      <t xml:space="preserve"> for the </t>
    </r>
    <r>
      <rPr>
        <b/>
        <sz val="11"/>
        <rFont val="Calibri"/>
        <family val="2"/>
        <scheme val="minor"/>
      </rPr>
      <t>September to December</t>
    </r>
    <r>
      <rPr>
        <sz val="11"/>
        <rFont val="Calibri"/>
        <family val="2"/>
        <scheme val="minor"/>
      </rPr>
      <t xml:space="preserve"> PAR period</t>
    </r>
  </si>
  <si>
    <r>
      <t xml:space="preserve">Cell# J63 - J77: Effort to be listed on PAR: In "% of Effort Expended" column.  This % of effort should be noted by sponsored award number in </t>
    </r>
    <r>
      <rPr>
        <b/>
        <sz val="11"/>
        <rFont val="Calibri"/>
        <family val="2"/>
        <scheme val="minor"/>
      </rPr>
      <t>Category II. B., Cost Sharing Activity</t>
    </r>
    <r>
      <rPr>
        <sz val="11"/>
        <rFont val="Calibri"/>
        <family val="2"/>
        <scheme val="minor"/>
      </rPr>
      <t xml:space="preserve"> for the </t>
    </r>
    <r>
      <rPr>
        <b/>
        <sz val="11"/>
        <rFont val="Calibri"/>
        <family val="2"/>
        <scheme val="minor"/>
      </rPr>
      <t>September to December</t>
    </r>
    <r>
      <rPr>
        <sz val="11"/>
        <rFont val="Calibri"/>
        <family val="2"/>
        <scheme val="minor"/>
      </rPr>
      <t xml:space="preserve"> PAR period</t>
    </r>
  </si>
  <si>
    <t>September-December</t>
  </si>
  <si>
    <t>4 Months Salary</t>
  </si>
  <si>
    <t>L2CAP</t>
  </si>
  <si>
    <t>Find the wage types information</t>
  </si>
  <si>
    <t>DHHS Salary Cap CY 2021</t>
  </si>
  <si>
    <t>DHHS Salary Cap CY2021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</si>
</sst>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4FE6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41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4" fillId="0" borderId="0" xfId="0" applyFont="1" applyProtection="1"/>
    <xf numFmtId="0" fontId="4" fillId="0" borderId="0" xfId="0" applyFont="1" applyAlignment="1" applyProtection="1">
      <alignment horizontal="right" vertical="top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0" borderId="0" xfId="0" applyFont="1" applyFill="1" applyBorder="1" applyProtection="1"/>
    <xf numFmtId="0" fontId="0" fillId="0" borderId="0" xfId="0" applyFill="1" applyBorder="1" applyProtection="1"/>
    <xf numFmtId="0" fontId="2" fillId="0" borderId="1" xfId="0" applyFont="1" applyBorder="1" applyProtection="1"/>
    <xf numFmtId="0" fontId="4" fillId="0" borderId="0" xfId="0" applyFont="1" applyAlignment="1" applyProtection="1">
      <alignment horizontal="right"/>
    </xf>
    <xf numFmtId="0" fontId="8" fillId="0" borderId="5" xfId="0" applyFont="1" applyFill="1" applyBorder="1" applyAlignment="1" applyProtection="1"/>
    <xf numFmtId="0" fontId="8" fillId="0" borderId="0" xfId="0" applyFont="1" applyFill="1" applyProtection="1"/>
    <xf numFmtId="0" fontId="9" fillId="3" borderId="0" xfId="0" applyFont="1" applyFill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0" fillId="0" borderId="17" xfId="0" applyFont="1" applyFill="1" applyBorder="1" applyAlignment="1" applyProtection="1">
      <alignment horizontal="left"/>
    </xf>
    <xf numFmtId="44" fontId="0" fillId="0" borderId="18" xfId="0" applyNumberFormat="1" applyBorder="1" applyProtection="1"/>
    <xf numFmtId="0" fontId="0" fillId="0" borderId="18" xfId="0" applyFill="1" applyBorder="1" applyAlignment="1" applyProtection="1">
      <alignment horizontal="center"/>
    </xf>
    <xf numFmtId="9" fontId="0" fillId="2" borderId="18" xfId="3" applyFont="1" applyFill="1" applyBorder="1" applyProtection="1">
      <protection locked="0"/>
    </xf>
    <xf numFmtId="44" fontId="0" fillId="0" borderId="18" xfId="2" applyFont="1" applyBorder="1" applyProtection="1"/>
    <xf numFmtId="44" fontId="0" fillId="0" borderId="18" xfId="2" applyFont="1" applyBorder="1" applyAlignment="1" applyProtection="1">
      <alignment horizontal="center"/>
    </xf>
    <xf numFmtId="9" fontId="0" fillId="0" borderId="7" xfId="3" applyFont="1" applyBorder="1" applyProtection="1"/>
    <xf numFmtId="9" fontId="0" fillId="3" borderId="18" xfId="3" applyFont="1" applyFill="1" applyBorder="1" applyProtection="1"/>
    <xf numFmtId="9" fontId="0" fillId="4" borderId="7" xfId="0" applyNumberFormat="1" applyFill="1" applyBorder="1" applyProtection="1"/>
    <xf numFmtId="0" fontId="0" fillId="0" borderId="0" xfId="0" applyFont="1" applyFill="1" applyAlignment="1" applyProtection="1">
      <alignment horizontal="center"/>
    </xf>
    <xf numFmtId="0" fontId="0" fillId="4" borderId="13" xfId="0" applyFont="1" applyFill="1" applyBorder="1" applyAlignment="1" applyProtection="1">
      <alignment horizontal="left"/>
    </xf>
    <xf numFmtId="44" fontId="0" fillId="4" borderId="0" xfId="0" applyNumberFormat="1" applyFill="1" applyBorder="1" applyProtection="1"/>
    <xf numFmtId="0" fontId="0" fillId="4" borderId="0" xfId="0" applyFill="1" applyBorder="1" applyAlignment="1" applyProtection="1">
      <alignment horizontal="center"/>
    </xf>
    <xf numFmtId="9" fontId="0" fillId="4" borderId="0" xfId="3" applyFont="1" applyFill="1" applyBorder="1" applyProtection="1"/>
    <xf numFmtId="44" fontId="0" fillId="4" borderId="0" xfId="2" applyFont="1" applyFill="1" applyBorder="1" applyProtection="1"/>
    <xf numFmtId="44" fontId="0" fillId="4" borderId="0" xfId="2" applyFont="1" applyFill="1" applyBorder="1" applyAlignment="1" applyProtection="1">
      <alignment horizontal="center"/>
    </xf>
    <xf numFmtId="9" fontId="0" fillId="4" borderId="12" xfId="3" applyFont="1" applyFill="1" applyBorder="1" applyProtection="1"/>
    <xf numFmtId="0" fontId="0" fillId="2" borderId="10" xfId="0" applyFill="1" applyBorder="1" applyAlignment="1" applyProtection="1">
      <alignment horizontal="left"/>
      <protection locked="0"/>
    </xf>
    <xf numFmtId="44" fontId="0" fillId="0" borderId="0" xfId="0" applyNumberFormat="1" applyBorder="1" applyProtection="1"/>
    <xf numFmtId="0" fontId="0" fillId="2" borderId="19" xfId="0" applyFill="1" applyBorder="1" applyAlignment="1" applyProtection="1">
      <alignment horizontal="center"/>
      <protection locked="0"/>
    </xf>
    <xf numFmtId="9" fontId="0" fillId="2" borderId="19" xfId="3" applyFont="1" applyFill="1" applyBorder="1" applyProtection="1">
      <protection locked="0"/>
    </xf>
    <xf numFmtId="44" fontId="0" fillId="0" borderId="0" xfId="2" applyFont="1" applyBorder="1" applyProtection="1"/>
    <xf numFmtId="44" fontId="0" fillId="0" borderId="0" xfId="2" applyFont="1" applyBorder="1" applyAlignment="1" applyProtection="1">
      <alignment horizontal="center"/>
    </xf>
    <xf numFmtId="9" fontId="0" fillId="0" borderId="12" xfId="3" applyFont="1" applyBorder="1" applyProtection="1"/>
    <xf numFmtId="9" fontId="0" fillId="3" borderId="0" xfId="0" applyNumberFormat="1" applyFill="1" applyBorder="1" applyProtection="1"/>
    <xf numFmtId="9" fontId="0" fillId="3" borderId="12" xfId="0" applyNumberFormat="1" applyFill="1" applyBorder="1" applyProtection="1"/>
    <xf numFmtId="0" fontId="0" fillId="2" borderId="13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9" fontId="0" fillId="2" borderId="0" xfId="3" applyFont="1" applyFill="1" applyBorder="1" applyProtection="1">
      <protection locked="0"/>
    </xf>
    <xf numFmtId="0" fontId="0" fillId="2" borderId="17" xfId="0" applyFill="1" applyBorder="1" applyAlignment="1" applyProtection="1">
      <alignment horizontal="left"/>
      <protection locked="0"/>
    </xf>
    <xf numFmtId="44" fontId="0" fillId="0" borderId="20" xfId="0" applyNumberFormat="1" applyBorder="1" applyProtection="1"/>
    <xf numFmtId="0" fontId="0" fillId="2" borderId="20" xfId="0" applyFill="1" applyBorder="1" applyAlignment="1" applyProtection="1">
      <alignment horizontal="center"/>
      <protection locked="0"/>
    </xf>
    <xf numFmtId="9" fontId="0" fillId="2" borderId="20" xfId="3" applyFont="1" applyFill="1" applyBorder="1" applyProtection="1">
      <protection locked="0"/>
    </xf>
    <xf numFmtId="44" fontId="0" fillId="0" borderId="20" xfId="2" applyFont="1" applyBorder="1" applyProtection="1"/>
    <xf numFmtId="44" fontId="0" fillId="0" borderId="20" xfId="2" applyFont="1" applyBorder="1" applyAlignment="1" applyProtection="1">
      <alignment horizontal="center"/>
    </xf>
    <xf numFmtId="9" fontId="0" fillId="0" borderId="16" xfId="3" applyFont="1" applyBorder="1" applyProtection="1"/>
    <xf numFmtId="9" fontId="0" fillId="3" borderId="20" xfId="0" applyNumberFormat="1" applyFill="1" applyBorder="1" applyProtection="1"/>
    <xf numFmtId="9" fontId="0" fillId="3" borderId="16" xfId="0" applyNumberFormat="1" applyFill="1" applyBorder="1" applyProtection="1"/>
    <xf numFmtId="0" fontId="2" fillId="0" borderId="0" xfId="0" applyFont="1" applyFill="1" applyAlignment="1" applyProtection="1">
      <alignment horizontal="left"/>
    </xf>
    <xf numFmtId="4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9" fontId="2" fillId="0" borderId="0" xfId="3" applyFont="1" applyFill="1" applyProtection="1"/>
    <xf numFmtId="44" fontId="2" fillId="0" borderId="0" xfId="2" applyFont="1" applyFill="1" applyProtection="1"/>
    <xf numFmtId="44" fontId="0" fillId="0" borderId="0" xfId="2" applyFont="1" applyFill="1" applyAlignment="1" applyProtection="1">
      <alignment horizontal="center"/>
    </xf>
    <xf numFmtId="9" fontId="0" fillId="0" borderId="0" xfId="3" applyFont="1" applyProtection="1"/>
    <xf numFmtId="9" fontId="0" fillId="0" borderId="0" xfId="0" applyNumberFormat="1" applyFill="1" applyBorder="1" applyProtection="1"/>
    <xf numFmtId="0" fontId="0" fillId="0" borderId="0" xfId="0" applyFill="1" applyProtection="1"/>
    <xf numFmtId="8" fontId="0" fillId="0" borderId="0" xfId="0" applyNumberFormat="1" applyFill="1" applyAlignment="1" applyProtection="1">
      <alignment horizontal="center"/>
    </xf>
    <xf numFmtId="9" fontId="0" fillId="0" borderId="0" xfId="3" applyFont="1" applyFill="1" applyProtection="1"/>
    <xf numFmtId="9" fontId="0" fillId="0" borderId="0" xfId="0" applyNumberFormat="1" applyFill="1" applyProtection="1"/>
    <xf numFmtId="0" fontId="3" fillId="0" borderId="0" xfId="0" applyFont="1" applyProtection="1"/>
    <xf numFmtId="0" fontId="2" fillId="0" borderId="0" xfId="0" applyFont="1" applyAlignment="1" applyProtection="1">
      <alignment vertical="top" wrapText="1"/>
    </xf>
    <xf numFmtId="0" fontId="2" fillId="0" borderId="21" xfId="0" applyFont="1" applyFill="1" applyBorder="1" applyProtection="1"/>
    <xf numFmtId="0" fontId="0" fillId="0" borderId="21" xfId="0" applyFill="1" applyBorder="1" applyProtection="1"/>
    <xf numFmtId="0" fontId="2" fillId="0" borderId="1" xfId="0" applyFont="1" applyFill="1" applyBorder="1" applyProtection="1"/>
    <xf numFmtId="0" fontId="2" fillId="0" borderId="0" xfId="0" applyFont="1" applyBorder="1" applyProtection="1"/>
    <xf numFmtId="0" fontId="8" fillId="0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right" vertical="top"/>
    </xf>
    <xf numFmtId="0" fontId="2" fillId="0" borderId="10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0" fillId="0" borderId="6" xfId="0" applyFont="1" applyFill="1" applyBorder="1" applyAlignment="1" applyProtection="1">
      <alignment horizontal="left"/>
    </xf>
    <xf numFmtId="9" fontId="0" fillId="4" borderId="12" xfId="0" applyNumberFormat="1" applyFill="1" applyBorder="1" applyProtection="1"/>
    <xf numFmtId="0" fontId="4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right"/>
    </xf>
    <xf numFmtId="0" fontId="0" fillId="0" borderId="0" xfId="0" applyAlignment="1" applyProtection="1"/>
    <xf numFmtId="9" fontId="0" fillId="3" borderId="9" xfId="0" applyNumberFormat="1" applyFill="1" applyBorder="1" applyProtection="1"/>
    <xf numFmtId="9" fontId="0" fillId="0" borderId="0" xfId="0" applyNumberFormat="1" applyProtection="1"/>
    <xf numFmtId="0" fontId="2" fillId="0" borderId="0" xfId="0" applyFont="1" applyAlignment="1" applyProtection="1">
      <alignment vertical="top"/>
    </xf>
    <xf numFmtId="0" fontId="4" fillId="0" borderId="0" xfId="0" applyFont="1" applyAlignment="1" applyProtection="1">
      <alignment horizontal="left" wrapText="1"/>
    </xf>
    <xf numFmtId="0" fontId="2" fillId="0" borderId="22" xfId="0" applyFont="1" applyBorder="1" applyProtection="1"/>
    <xf numFmtId="0" fontId="11" fillId="0" borderId="0" xfId="0" applyFont="1" applyProtection="1"/>
    <xf numFmtId="0" fontId="12" fillId="0" borderId="0" xfId="4"/>
    <xf numFmtId="9" fontId="0" fillId="4" borderId="10" xfId="3" applyFont="1" applyFill="1" applyBorder="1" applyProtection="1"/>
    <xf numFmtId="9" fontId="0" fillId="4" borderId="9" xfId="0" applyNumberFormat="1" applyFill="1" applyBorder="1" applyProtection="1"/>
    <xf numFmtId="44" fontId="0" fillId="0" borderId="19" xfId="0" applyNumberFormat="1" applyBorder="1" applyProtection="1"/>
    <xf numFmtId="44" fontId="0" fillId="0" borderId="19" xfId="2" applyFont="1" applyBorder="1" applyProtection="1"/>
    <xf numFmtId="44" fontId="0" fillId="0" borderId="19" xfId="2" applyFont="1" applyBorder="1" applyAlignment="1" applyProtection="1">
      <alignment horizontal="center"/>
    </xf>
    <xf numFmtId="9" fontId="0" fillId="0" borderId="9" xfId="3" applyFont="1" applyBorder="1" applyProtection="1"/>
    <xf numFmtId="9" fontId="0" fillId="3" borderId="19" xfId="0" applyNumberFormat="1" applyFill="1" applyBorder="1" applyProtection="1"/>
    <xf numFmtId="44" fontId="2" fillId="0" borderId="0" xfId="2" applyFont="1" applyProtection="1"/>
    <xf numFmtId="0" fontId="2" fillId="5" borderId="0" xfId="0" applyFont="1" applyFill="1" applyProtection="1"/>
    <xf numFmtId="0" fontId="8" fillId="0" borderId="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wrapText="1"/>
    </xf>
    <xf numFmtId="44" fontId="0" fillId="2" borderId="2" xfId="1" applyNumberFormat="1" applyFont="1" applyFill="1" applyBorder="1" applyAlignment="1" applyProtection="1">
      <protection locked="0"/>
    </xf>
    <xf numFmtId="44" fontId="0" fillId="2" borderId="3" xfId="1" applyNumberFormat="1" applyFont="1" applyFill="1" applyBorder="1" applyAlignment="1" applyProtection="1">
      <protection locked="0"/>
    </xf>
    <xf numFmtId="44" fontId="0" fillId="2" borderId="4" xfId="1" applyNumberFormat="1" applyFont="1" applyFill="1" applyBorder="1" applyAlignment="1" applyProtection="1">
      <protection locked="0"/>
    </xf>
    <xf numFmtId="9" fontId="0" fillId="2" borderId="2" xfId="3" applyFont="1" applyFill="1" applyBorder="1" applyAlignment="1" applyProtection="1">
      <protection locked="0"/>
    </xf>
    <xf numFmtId="9" fontId="0" fillId="2" borderId="3" xfId="3" applyFont="1" applyFill="1" applyBorder="1" applyAlignment="1" applyProtection="1">
      <protection locked="0"/>
    </xf>
    <xf numFmtId="9" fontId="0" fillId="2" borderId="4" xfId="3" applyFont="1" applyFill="1" applyBorder="1" applyAlignment="1" applyProtection="1">
      <protection locked="0"/>
    </xf>
    <xf numFmtId="0" fontId="4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wrapText="1"/>
    </xf>
    <xf numFmtId="0" fontId="7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 wrapText="1"/>
    </xf>
    <xf numFmtId="49" fontId="0" fillId="2" borderId="2" xfId="3" applyNumberFormat="1" applyFont="1" applyFill="1" applyBorder="1" applyAlignment="1" applyProtection="1">
      <protection locked="0"/>
    </xf>
    <xf numFmtId="49" fontId="0" fillId="2" borderId="3" xfId="3" applyNumberFormat="1" applyFont="1" applyFill="1" applyBorder="1" applyAlignment="1" applyProtection="1">
      <protection locked="0"/>
    </xf>
    <xf numFmtId="49" fontId="0" fillId="2" borderId="4" xfId="3" applyNumberFormat="1" applyFont="1" applyFill="1" applyBorder="1" applyAlignment="1" applyProtection="1">
      <protection locked="0"/>
    </xf>
    <xf numFmtId="0" fontId="0" fillId="0" borderId="0" xfId="0" applyAlignment="1" applyProtection="1">
      <alignment wrapText="1"/>
    </xf>
    <xf numFmtId="0" fontId="8" fillId="0" borderId="5" xfId="0" applyFont="1" applyFill="1" applyBorder="1" applyProtection="1"/>
    <xf numFmtId="0" fontId="4" fillId="0" borderId="0" xfId="0" applyFont="1" applyAlignment="1" applyProtection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www.bu.edu/researchsupport/forms-policies/wage-type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.edu/researchsupport/forms-policies/wage-types/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1"/>
  <sheetViews>
    <sheetView workbookViewId="0">
      <selection activeCell="B5" sqref="B5"/>
    </sheetView>
  </sheetViews>
  <sheetFormatPr defaultColWidth="9.1796875" defaultRowHeight="14.5" x14ac:dyDescent="0.35"/>
  <cols>
    <col min="1" max="1" width="35.7265625" style="2" customWidth="1"/>
    <col min="2" max="2" width="15.7265625" style="2" customWidth="1"/>
    <col min="3" max="3" width="12.7265625" style="2" customWidth="1"/>
    <col min="4" max="5" width="20.7265625" style="2" customWidth="1"/>
    <col min="6" max="6" width="22.7265625" style="2" hidden="1" customWidth="1"/>
    <col min="7" max="8" width="15.26953125" style="2" hidden="1" customWidth="1"/>
    <col min="9" max="10" width="20.7265625" style="2" customWidth="1"/>
    <col min="11" max="11" width="24.7265625" style="2" customWidth="1"/>
    <col min="12" max="12" width="55.81640625" style="2" customWidth="1"/>
    <col min="13" max="16384" width="9.1796875" style="2"/>
  </cols>
  <sheetData>
    <row r="1" spans="1:12" x14ac:dyDescent="0.35">
      <c r="A1" s="1" t="s">
        <v>0</v>
      </c>
      <c r="C1" s="110" t="s">
        <v>89</v>
      </c>
      <c r="I1" s="3" t="s">
        <v>1</v>
      </c>
      <c r="J1" s="4"/>
      <c r="K1" s="4"/>
      <c r="L1" s="4"/>
    </row>
    <row r="2" spans="1:12" x14ac:dyDescent="0.35">
      <c r="A2" s="1" t="s">
        <v>2</v>
      </c>
      <c r="I2" s="5" t="s">
        <v>3</v>
      </c>
      <c r="J2" s="123" t="s">
        <v>4</v>
      </c>
      <c r="K2" s="123"/>
      <c r="L2" s="123"/>
    </row>
    <row r="3" spans="1:12" ht="15" customHeight="1" x14ac:dyDescent="0.35">
      <c r="A3" s="6" t="s">
        <v>5</v>
      </c>
      <c r="B3" s="6"/>
      <c r="C3" s="6"/>
      <c r="D3" s="6"/>
      <c r="E3" s="138"/>
      <c r="F3" s="138"/>
      <c r="G3" s="138"/>
      <c r="H3" s="138"/>
      <c r="I3" s="5" t="s">
        <v>6</v>
      </c>
      <c r="J3" s="123" t="s">
        <v>7</v>
      </c>
      <c r="K3" s="123"/>
      <c r="L3" s="123"/>
    </row>
    <row r="4" spans="1:12" x14ac:dyDescent="0.35">
      <c r="A4" s="1" t="s">
        <v>8</v>
      </c>
      <c r="B4" s="6"/>
      <c r="C4" s="6"/>
      <c r="D4" s="6"/>
      <c r="E4" s="7"/>
      <c r="F4" s="7"/>
      <c r="G4" s="7"/>
      <c r="H4" s="7"/>
      <c r="I4" s="5"/>
      <c r="J4" s="123" t="s">
        <v>9</v>
      </c>
      <c r="K4" s="123"/>
      <c r="L4" s="123"/>
    </row>
    <row r="5" spans="1:12" x14ac:dyDescent="0.35">
      <c r="A5" s="119" t="s">
        <v>90</v>
      </c>
      <c r="B5" s="118">
        <v>199300</v>
      </c>
      <c r="I5" s="5"/>
      <c r="J5" s="131" t="s">
        <v>10</v>
      </c>
      <c r="K5" s="131"/>
      <c r="L5" s="131"/>
    </row>
    <row r="6" spans="1:12" x14ac:dyDescent="0.35">
      <c r="A6" s="132" t="s">
        <v>11</v>
      </c>
      <c r="B6" s="132"/>
      <c r="C6" s="132"/>
      <c r="D6" s="132"/>
      <c r="I6" s="5" t="s">
        <v>12</v>
      </c>
      <c r="J6" s="123" t="s">
        <v>13</v>
      </c>
      <c r="K6" s="123"/>
      <c r="L6" s="123"/>
    </row>
    <row r="7" spans="1:12" x14ac:dyDescent="0.35">
      <c r="A7" s="132"/>
      <c r="B7" s="132"/>
      <c r="C7" s="132"/>
      <c r="D7" s="132"/>
      <c r="I7" s="5" t="s">
        <v>14</v>
      </c>
      <c r="J7" s="123" t="s">
        <v>15</v>
      </c>
      <c r="K7" s="123"/>
      <c r="L7" s="123"/>
    </row>
    <row r="8" spans="1:12" x14ac:dyDescent="0.35">
      <c r="I8" s="5" t="s">
        <v>16</v>
      </c>
      <c r="J8" s="123" t="s">
        <v>17</v>
      </c>
      <c r="K8" s="123"/>
      <c r="L8" s="123"/>
    </row>
    <row r="9" spans="1:12" ht="29.25" customHeight="1" x14ac:dyDescent="0.35">
      <c r="A9" s="8"/>
      <c r="B9" s="9"/>
      <c r="I9" s="5" t="s">
        <v>18</v>
      </c>
      <c r="J9" s="134" t="s">
        <v>19</v>
      </c>
      <c r="K9" s="134"/>
      <c r="L9" s="134"/>
    </row>
    <row r="10" spans="1:12" ht="15" customHeight="1" x14ac:dyDescent="0.35">
      <c r="A10" s="10" t="s">
        <v>20</v>
      </c>
      <c r="B10" s="135"/>
      <c r="C10" s="136"/>
      <c r="D10" s="137"/>
      <c r="I10" s="11" t="s">
        <v>21</v>
      </c>
      <c r="J10" s="123" t="s">
        <v>22</v>
      </c>
      <c r="K10" s="123"/>
      <c r="L10" s="123"/>
    </row>
    <row r="11" spans="1:12" ht="30" customHeight="1" x14ac:dyDescent="0.35">
      <c r="A11" s="10" t="s">
        <v>23</v>
      </c>
      <c r="B11" s="124"/>
      <c r="C11" s="125"/>
      <c r="D11" s="126"/>
      <c r="I11" s="5" t="s">
        <v>24</v>
      </c>
      <c r="J11" s="123" t="s">
        <v>25</v>
      </c>
      <c r="K11" s="123"/>
      <c r="L11" s="123"/>
    </row>
    <row r="12" spans="1:12" ht="30" customHeight="1" x14ac:dyDescent="0.35">
      <c r="A12" s="10" t="s">
        <v>26</v>
      </c>
      <c r="B12" s="127">
        <v>1</v>
      </c>
      <c r="C12" s="128"/>
      <c r="D12" s="129"/>
      <c r="E12" s="1" t="s">
        <v>27</v>
      </c>
      <c r="I12" s="5" t="s">
        <v>28</v>
      </c>
      <c r="J12" s="123" t="s">
        <v>29</v>
      </c>
      <c r="K12" s="123"/>
      <c r="L12" s="123"/>
    </row>
    <row r="13" spans="1:12" ht="30" customHeight="1" x14ac:dyDescent="0.35">
      <c r="A13" s="12" t="s">
        <v>30</v>
      </c>
      <c r="B13" s="12"/>
      <c r="C13" s="12"/>
      <c r="D13" s="12"/>
      <c r="E13" s="13"/>
      <c r="I13" s="5" t="s">
        <v>31</v>
      </c>
      <c r="J13" s="123" t="s">
        <v>32</v>
      </c>
      <c r="K13" s="123"/>
      <c r="L13" s="123"/>
    </row>
    <row r="15" spans="1:12" ht="15" thickBot="1" x14ac:dyDescent="0.4">
      <c r="A15" s="14" t="s">
        <v>33</v>
      </c>
    </row>
    <row r="16" spans="1:12" ht="15" thickBot="1" x14ac:dyDescent="0.4">
      <c r="I16" s="121" t="s">
        <v>34</v>
      </c>
      <c r="J16" s="122"/>
    </row>
    <row r="17" spans="1:10" s="22" customFormat="1" x14ac:dyDescent="0.35">
      <c r="A17" s="15"/>
      <c r="B17" s="16"/>
      <c r="C17" s="16"/>
      <c r="D17" s="17" t="s">
        <v>35</v>
      </c>
      <c r="E17" s="18" t="s">
        <v>36</v>
      </c>
      <c r="F17" s="19"/>
      <c r="G17" s="20"/>
      <c r="H17" s="19"/>
      <c r="I17" s="21" t="s">
        <v>37</v>
      </c>
      <c r="J17" s="21" t="s">
        <v>37</v>
      </c>
    </row>
    <row r="18" spans="1:10" s="22" customFormat="1" x14ac:dyDescent="0.35">
      <c r="A18" s="23" t="s">
        <v>38</v>
      </c>
      <c r="B18" s="24"/>
      <c r="C18" s="24"/>
      <c r="D18" s="25" t="s">
        <v>39</v>
      </c>
      <c r="E18" s="26" t="s">
        <v>40</v>
      </c>
      <c r="F18" s="24"/>
      <c r="G18" s="27"/>
      <c r="H18" s="28"/>
      <c r="I18" s="29" t="s">
        <v>41</v>
      </c>
      <c r="J18" s="29" t="s">
        <v>41</v>
      </c>
    </row>
    <row r="19" spans="1:10" s="22" customFormat="1" ht="15" thickBot="1" x14ac:dyDescent="0.4">
      <c r="A19" s="30" t="s">
        <v>42</v>
      </c>
      <c r="B19" s="24"/>
      <c r="C19" s="24"/>
      <c r="D19" s="25" t="s">
        <v>43</v>
      </c>
      <c r="E19" s="26" t="s">
        <v>44</v>
      </c>
      <c r="F19" s="28" t="s">
        <v>45</v>
      </c>
      <c r="G19" s="26" t="s">
        <v>46</v>
      </c>
      <c r="H19" s="28" t="s">
        <v>47</v>
      </c>
      <c r="I19" s="29" t="s">
        <v>48</v>
      </c>
      <c r="J19" s="29" t="s">
        <v>49</v>
      </c>
    </row>
    <row r="20" spans="1:10" s="22" customFormat="1" ht="15" thickBot="1" x14ac:dyDescent="0.4">
      <c r="A20" s="31" t="s">
        <v>50</v>
      </c>
      <c r="B20" s="32" t="s">
        <v>51</v>
      </c>
      <c r="C20" s="32" t="s">
        <v>47</v>
      </c>
      <c r="D20" s="33" t="s">
        <v>52</v>
      </c>
      <c r="E20" s="34" t="s">
        <v>53</v>
      </c>
      <c r="F20" s="32" t="s">
        <v>54</v>
      </c>
      <c r="G20" s="34" t="s">
        <v>55</v>
      </c>
      <c r="H20" s="32" t="s">
        <v>41</v>
      </c>
      <c r="I20" s="29" t="s">
        <v>56</v>
      </c>
      <c r="J20" s="29" t="s">
        <v>57</v>
      </c>
    </row>
    <row r="21" spans="1:10" s="44" customFormat="1" ht="15" thickBot="1" x14ac:dyDescent="0.4">
      <c r="A21" s="35" t="s">
        <v>58</v>
      </c>
      <c r="B21" s="36">
        <f>$B$11</f>
        <v>0</v>
      </c>
      <c r="C21" s="36">
        <f>(B5/12*5)*$B$12</f>
        <v>83041.666666666657</v>
      </c>
      <c r="D21" s="37" t="b">
        <v>0</v>
      </c>
      <c r="E21" s="38"/>
      <c r="F21" s="39">
        <f>B21*E21</f>
        <v>0</v>
      </c>
      <c r="G21" s="40">
        <f>B21</f>
        <v>0</v>
      </c>
      <c r="H21" s="41"/>
      <c r="I21" s="42" t="e">
        <f>E21-SUM(J23:J37)</f>
        <v>#DIV/0!</v>
      </c>
      <c r="J21" s="43"/>
    </row>
    <row r="22" spans="1:10" s="44" customFormat="1" ht="15" thickBot="1" x14ac:dyDescent="0.4">
      <c r="A22" s="45"/>
      <c r="B22" s="46"/>
      <c r="C22" s="46"/>
      <c r="D22" s="47"/>
      <c r="E22" s="48"/>
      <c r="F22" s="49"/>
      <c r="G22" s="50"/>
      <c r="H22" s="51"/>
      <c r="I22" s="111"/>
      <c r="J22" s="112"/>
    </row>
    <row r="23" spans="1:10" ht="15" thickBot="1" x14ac:dyDescent="0.4">
      <c r="A23" s="52"/>
      <c r="B23" s="113">
        <f>$B$11</f>
        <v>0</v>
      </c>
      <c r="C23" s="113">
        <f>(B5/12*5)*$B$12</f>
        <v>83041.666666666657</v>
      </c>
      <c r="D23" s="54"/>
      <c r="E23" s="55"/>
      <c r="F23" s="114">
        <f>B23*E23</f>
        <v>0</v>
      </c>
      <c r="G23" s="115">
        <f>IF(D23=TRUE,C23,B23)</f>
        <v>0</v>
      </c>
      <c r="H23" s="116" t="e">
        <f>F23/G23</f>
        <v>#DIV/0!</v>
      </c>
      <c r="I23" s="117">
        <f t="shared" ref="I23:I37" si="0">E23</f>
        <v>0</v>
      </c>
      <c r="J23" s="104" t="e">
        <f>IF(ROUND(H23-I23, 2)&gt;0,ROUND(H23-I23, 2),0)</f>
        <v>#DIV/0!</v>
      </c>
    </row>
    <row r="24" spans="1:10" ht="15" thickBot="1" x14ac:dyDescent="0.4">
      <c r="A24" s="61"/>
      <c r="B24" s="53">
        <f>$B$11</f>
        <v>0</v>
      </c>
      <c r="C24" s="113">
        <f>(B5/12*5)*$B$12</f>
        <v>83041.666666666657</v>
      </c>
      <c r="D24" s="62"/>
      <c r="E24" s="63"/>
      <c r="F24" s="56">
        <f>B24*E24</f>
        <v>0</v>
      </c>
      <c r="G24" s="57">
        <f t="shared" ref="G24:G37" si="1">IF(D24=TRUE,C24,B24)</f>
        <v>0</v>
      </c>
      <c r="H24" s="58" t="e">
        <f t="shared" ref="H24:H37" si="2">F24/G24</f>
        <v>#DIV/0!</v>
      </c>
      <c r="I24" s="59">
        <f t="shared" si="0"/>
        <v>0</v>
      </c>
      <c r="J24" s="60" t="e">
        <f t="shared" ref="J24:J37" si="3">IF(ROUND(H24-I24, 2)&gt;0,ROUND(H24-I24, 2),0)</f>
        <v>#DIV/0!</v>
      </c>
    </row>
    <row r="25" spans="1:10" ht="15" thickBot="1" x14ac:dyDescent="0.4">
      <c r="A25" s="61"/>
      <c r="B25" s="53">
        <f>$B$11</f>
        <v>0</v>
      </c>
      <c r="C25" s="113">
        <f>(B5/12*5)*$B$12</f>
        <v>83041.666666666657</v>
      </c>
      <c r="D25" s="62"/>
      <c r="E25" s="63"/>
      <c r="F25" s="56">
        <f>B23*E25</f>
        <v>0</v>
      </c>
      <c r="G25" s="57">
        <f>IF(D25=TRUE,C25,B25)</f>
        <v>0</v>
      </c>
      <c r="H25" s="58" t="e">
        <f t="shared" si="2"/>
        <v>#DIV/0!</v>
      </c>
      <c r="I25" s="59">
        <f>E25</f>
        <v>0</v>
      </c>
      <c r="J25" s="60" t="e">
        <f t="shared" si="3"/>
        <v>#DIV/0!</v>
      </c>
    </row>
    <row r="26" spans="1:10" ht="15" thickBot="1" x14ac:dyDescent="0.4">
      <c r="A26" s="61"/>
      <c r="B26" s="53">
        <f t="shared" ref="B26:B36" si="4">$B$11</f>
        <v>0</v>
      </c>
      <c r="C26" s="113">
        <f>(B5/12*5)*$B$12</f>
        <v>83041.666666666657</v>
      </c>
      <c r="D26" s="62"/>
      <c r="E26" s="63"/>
      <c r="F26" s="56">
        <f t="shared" ref="F26:F37" si="5">B24*E26</f>
        <v>0</v>
      </c>
      <c r="G26" s="57">
        <f>IF(D26=TRUE,C26,B26)</f>
        <v>0</v>
      </c>
      <c r="H26" s="58" t="e">
        <f t="shared" si="2"/>
        <v>#DIV/0!</v>
      </c>
      <c r="I26" s="59">
        <f t="shared" si="0"/>
        <v>0</v>
      </c>
      <c r="J26" s="60" t="e">
        <f t="shared" si="3"/>
        <v>#DIV/0!</v>
      </c>
    </row>
    <row r="27" spans="1:10" ht="15" thickBot="1" x14ac:dyDescent="0.4">
      <c r="A27" s="61"/>
      <c r="B27" s="53">
        <f t="shared" si="4"/>
        <v>0</v>
      </c>
      <c r="C27" s="113">
        <f>(B5/12*5)*$B$12</f>
        <v>83041.666666666657</v>
      </c>
      <c r="D27" s="62"/>
      <c r="E27" s="63"/>
      <c r="F27" s="56">
        <f t="shared" si="5"/>
        <v>0</v>
      </c>
      <c r="G27" s="57">
        <f t="shared" si="1"/>
        <v>0</v>
      </c>
      <c r="H27" s="58" t="e">
        <f t="shared" si="2"/>
        <v>#DIV/0!</v>
      </c>
      <c r="I27" s="59">
        <f t="shared" si="0"/>
        <v>0</v>
      </c>
      <c r="J27" s="60" t="e">
        <f t="shared" si="3"/>
        <v>#DIV/0!</v>
      </c>
    </row>
    <row r="28" spans="1:10" ht="15" thickBot="1" x14ac:dyDescent="0.4">
      <c r="A28" s="61"/>
      <c r="B28" s="53">
        <f t="shared" si="4"/>
        <v>0</v>
      </c>
      <c r="C28" s="113">
        <f>(B5/12*5)*$B$12</f>
        <v>83041.666666666657</v>
      </c>
      <c r="D28" s="62"/>
      <c r="E28" s="63"/>
      <c r="F28" s="56">
        <f t="shared" si="5"/>
        <v>0</v>
      </c>
      <c r="G28" s="57">
        <f t="shared" si="1"/>
        <v>0</v>
      </c>
      <c r="H28" s="58" t="e">
        <f t="shared" si="2"/>
        <v>#DIV/0!</v>
      </c>
      <c r="I28" s="59">
        <f t="shared" si="0"/>
        <v>0</v>
      </c>
      <c r="J28" s="60" t="e">
        <f t="shared" si="3"/>
        <v>#DIV/0!</v>
      </c>
    </row>
    <row r="29" spans="1:10" ht="15" thickBot="1" x14ac:dyDescent="0.4">
      <c r="A29" s="61"/>
      <c r="B29" s="53">
        <f t="shared" si="4"/>
        <v>0</v>
      </c>
      <c r="C29" s="113">
        <f>(B5/12*5)*$B$12</f>
        <v>83041.666666666657</v>
      </c>
      <c r="D29" s="62"/>
      <c r="E29" s="63"/>
      <c r="F29" s="56">
        <f t="shared" si="5"/>
        <v>0</v>
      </c>
      <c r="G29" s="57">
        <f t="shared" si="1"/>
        <v>0</v>
      </c>
      <c r="H29" s="58" t="e">
        <f t="shared" si="2"/>
        <v>#DIV/0!</v>
      </c>
      <c r="I29" s="59">
        <f t="shared" si="0"/>
        <v>0</v>
      </c>
      <c r="J29" s="60" t="e">
        <f t="shared" si="3"/>
        <v>#DIV/0!</v>
      </c>
    </row>
    <row r="30" spans="1:10" ht="15" thickBot="1" x14ac:dyDescent="0.4">
      <c r="A30" s="61"/>
      <c r="B30" s="53">
        <f t="shared" si="4"/>
        <v>0</v>
      </c>
      <c r="C30" s="113">
        <f>(B5/12*5)*$B$12</f>
        <v>83041.666666666657</v>
      </c>
      <c r="D30" s="62"/>
      <c r="E30" s="63"/>
      <c r="F30" s="56">
        <f t="shared" si="5"/>
        <v>0</v>
      </c>
      <c r="G30" s="57">
        <f t="shared" si="1"/>
        <v>0</v>
      </c>
      <c r="H30" s="58" t="e">
        <f t="shared" si="2"/>
        <v>#DIV/0!</v>
      </c>
      <c r="I30" s="59">
        <f t="shared" si="0"/>
        <v>0</v>
      </c>
      <c r="J30" s="60" t="e">
        <f t="shared" si="3"/>
        <v>#DIV/0!</v>
      </c>
    </row>
    <row r="31" spans="1:10" ht="15" thickBot="1" x14ac:dyDescent="0.4">
      <c r="A31" s="61"/>
      <c r="B31" s="53">
        <f t="shared" si="4"/>
        <v>0</v>
      </c>
      <c r="C31" s="113">
        <f>(B5/12*5)*$B$12</f>
        <v>83041.666666666657</v>
      </c>
      <c r="D31" s="62"/>
      <c r="E31" s="63"/>
      <c r="F31" s="56">
        <f t="shared" si="5"/>
        <v>0</v>
      </c>
      <c r="G31" s="57">
        <f t="shared" si="1"/>
        <v>0</v>
      </c>
      <c r="H31" s="58" t="e">
        <f t="shared" si="2"/>
        <v>#DIV/0!</v>
      </c>
      <c r="I31" s="59">
        <f t="shared" si="0"/>
        <v>0</v>
      </c>
      <c r="J31" s="60" t="e">
        <f t="shared" si="3"/>
        <v>#DIV/0!</v>
      </c>
    </row>
    <row r="32" spans="1:10" ht="15" thickBot="1" x14ac:dyDescent="0.4">
      <c r="A32" s="61"/>
      <c r="B32" s="53">
        <f t="shared" si="4"/>
        <v>0</v>
      </c>
      <c r="C32" s="113">
        <f>(B5/12*5)*$B$12</f>
        <v>83041.666666666657</v>
      </c>
      <c r="D32" s="62"/>
      <c r="E32" s="63"/>
      <c r="F32" s="56">
        <f t="shared" si="5"/>
        <v>0</v>
      </c>
      <c r="G32" s="57">
        <f t="shared" si="1"/>
        <v>0</v>
      </c>
      <c r="H32" s="58" t="e">
        <f t="shared" si="2"/>
        <v>#DIV/0!</v>
      </c>
      <c r="I32" s="59">
        <f t="shared" si="0"/>
        <v>0</v>
      </c>
      <c r="J32" s="60" t="e">
        <f t="shared" si="3"/>
        <v>#DIV/0!</v>
      </c>
    </row>
    <row r="33" spans="1:12" ht="15" thickBot="1" x14ac:dyDescent="0.4">
      <c r="A33" s="61"/>
      <c r="B33" s="53">
        <f t="shared" si="4"/>
        <v>0</v>
      </c>
      <c r="C33" s="113">
        <f>(B5/12*5)*$B$12</f>
        <v>83041.666666666657</v>
      </c>
      <c r="D33" s="62"/>
      <c r="E33" s="63"/>
      <c r="F33" s="56">
        <f t="shared" si="5"/>
        <v>0</v>
      </c>
      <c r="G33" s="57">
        <f t="shared" si="1"/>
        <v>0</v>
      </c>
      <c r="H33" s="58" t="e">
        <f t="shared" si="2"/>
        <v>#DIV/0!</v>
      </c>
      <c r="I33" s="59">
        <f t="shared" si="0"/>
        <v>0</v>
      </c>
      <c r="J33" s="60" t="e">
        <f t="shared" si="3"/>
        <v>#DIV/0!</v>
      </c>
    </row>
    <row r="34" spans="1:12" ht="15" thickBot="1" x14ac:dyDescent="0.4">
      <c r="A34" s="61"/>
      <c r="B34" s="53">
        <f t="shared" si="4"/>
        <v>0</v>
      </c>
      <c r="C34" s="113">
        <f>(B5/12*5)*$B$12</f>
        <v>83041.666666666657</v>
      </c>
      <c r="D34" s="62"/>
      <c r="E34" s="63"/>
      <c r="F34" s="56">
        <f t="shared" si="5"/>
        <v>0</v>
      </c>
      <c r="G34" s="57">
        <f t="shared" si="1"/>
        <v>0</v>
      </c>
      <c r="H34" s="58" t="e">
        <f t="shared" si="2"/>
        <v>#DIV/0!</v>
      </c>
      <c r="I34" s="59">
        <f t="shared" si="0"/>
        <v>0</v>
      </c>
      <c r="J34" s="60" t="e">
        <f t="shared" si="3"/>
        <v>#DIV/0!</v>
      </c>
    </row>
    <row r="35" spans="1:12" ht="15" thickBot="1" x14ac:dyDescent="0.4">
      <c r="A35" s="61"/>
      <c r="B35" s="53">
        <f t="shared" si="4"/>
        <v>0</v>
      </c>
      <c r="C35" s="113">
        <f>(B5/12*5)*$B$12</f>
        <v>83041.666666666657</v>
      </c>
      <c r="D35" s="62"/>
      <c r="E35" s="63"/>
      <c r="F35" s="56">
        <f t="shared" si="5"/>
        <v>0</v>
      </c>
      <c r="G35" s="57">
        <f t="shared" si="1"/>
        <v>0</v>
      </c>
      <c r="H35" s="58" t="e">
        <f t="shared" si="2"/>
        <v>#DIV/0!</v>
      </c>
      <c r="I35" s="59">
        <f t="shared" si="0"/>
        <v>0</v>
      </c>
      <c r="J35" s="60" t="e">
        <f t="shared" si="3"/>
        <v>#DIV/0!</v>
      </c>
    </row>
    <row r="36" spans="1:12" ht="15" thickBot="1" x14ac:dyDescent="0.4">
      <c r="A36" s="61"/>
      <c r="B36" s="53">
        <f t="shared" si="4"/>
        <v>0</v>
      </c>
      <c r="C36" s="113">
        <f>(B5/12*5)*$B$12</f>
        <v>83041.666666666657</v>
      </c>
      <c r="D36" s="62"/>
      <c r="E36" s="63"/>
      <c r="F36" s="56">
        <f t="shared" si="5"/>
        <v>0</v>
      </c>
      <c r="G36" s="57">
        <f t="shared" si="1"/>
        <v>0</v>
      </c>
      <c r="H36" s="58" t="e">
        <f t="shared" si="2"/>
        <v>#DIV/0!</v>
      </c>
      <c r="I36" s="59">
        <f t="shared" si="0"/>
        <v>0</v>
      </c>
      <c r="J36" s="60" t="e">
        <f t="shared" si="3"/>
        <v>#DIV/0!</v>
      </c>
    </row>
    <row r="37" spans="1:12" ht="15" thickBot="1" x14ac:dyDescent="0.4">
      <c r="A37" s="64"/>
      <c r="B37" s="65">
        <f>$B$11</f>
        <v>0</v>
      </c>
      <c r="C37" s="113">
        <f>(B5/12*5)*$B$12</f>
        <v>83041.666666666657</v>
      </c>
      <c r="D37" s="66"/>
      <c r="E37" s="67"/>
      <c r="F37" s="68">
        <f t="shared" si="5"/>
        <v>0</v>
      </c>
      <c r="G37" s="69">
        <f t="shared" si="1"/>
        <v>0</v>
      </c>
      <c r="H37" s="70" t="e">
        <f t="shared" si="2"/>
        <v>#DIV/0!</v>
      </c>
      <c r="I37" s="71">
        <f t="shared" si="0"/>
        <v>0</v>
      </c>
      <c r="J37" s="72" t="e">
        <f t="shared" si="3"/>
        <v>#DIV/0!</v>
      </c>
    </row>
    <row r="38" spans="1:12" x14ac:dyDescent="0.35">
      <c r="A38" s="73" t="s">
        <v>59</v>
      </c>
      <c r="B38" s="74"/>
      <c r="C38" s="74"/>
      <c r="D38" s="75"/>
      <c r="E38" s="76">
        <f>SUM(E21:E37)</f>
        <v>0</v>
      </c>
      <c r="F38" s="77">
        <f>SUM(F21:F37)</f>
        <v>0</v>
      </c>
      <c r="G38" s="78"/>
      <c r="H38" s="79"/>
      <c r="I38" s="80"/>
      <c r="J38" s="80"/>
    </row>
    <row r="39" spans="1:12" s="81" customFormat="1" x14ac:dyDescent="0.35">
      <c r="B39" s="74"/>
      <c r="C39" s="74"/>
      <c r="G39" s="82"/>
      <c r="H39" s="82"/>
      <c r="I39" s="83"/>
      <c r="J39" s="84"/>
      <c r="K39" s="84"/>
    </row>
    <row r="40" spans="1:12" s="81" customFormat="1" x14ac:dyDescent="0.35">
      <c r="B40" s="74"/>
      <c r="C40" s="74"/>
      <c r="G40" s="82"/>
      <c r="H40" s="82"/>
      <c r="I40" s="83"/>
      <c r="J40" s="84"/>
      <c r="K40" s="84"/>
    </row>
    <row r="41" spans="1:12" x14ac:dyDescent="0.35">
      <c r="A41" s="1" t="s">
        <v>0</v>
      </c>
      <c r="I41" s="3" t="s">
        <v>1</v>
      </c>
      <c r="J41" s="85"/>
      <c r="K41" s="4"/>
      <c r="L41" s="4"/>
    </row>
    <row r="42" spans="1:12" ht="15" customHeight="1" x14ac:dyDescent="0.35">
      <c r="A42" s="1" t="s">
        <v>2</v>
      </c>
      <c r="I42" s="5" t="s">
        <v>3</v>
      </c>
      <c r="J42" s="130" t="s">
        <v>60</v>
      </c>
      <c r="K42" s="130"/>
      <c r="L42" s="130"/>
    </row>
    <row r="43" spans="1:12" x14ac:dyDescent="0.35">
      <c r="A43" s="86" t="s">
        <v>5</v>
      </c>
      <c r="B43" s="6"/>
      <c r="C43" s="6"/>
      <c r="D43" s="6"/>
      <c r="I43" s="5"/>
      <c r="J43" s="123" t="s">
        <v>9</v>
      </c>
      <c r="K43" s="123"/>
      <c r="L43" s="123"/>
    </row>
    <row r="44" spans="1:12" x14ac:dyDescent="0.35">
      <c r="A44" s="1" t="s">
        <v>8</v>
      </c>
      <c r="B44" s="6"/>
      <c r="C44" s="6"/>
      <c r="D44" s="6"/>
      <c r="I44" s="4"/>
      <c r="J44" s="131" t="s">
        <v>10</v>
      </c>
      <c r="K44" s="131"/>
      <c r="L44" s="131"/>
    </row>
    <row r="45" spans="1:12" x14ac:dyDescent="0.35">
      <c r="I45" s="5" t="s">
        <v>6</v>
      </c>
      <c r="J45" s="123" t="s">
        <v>61</v>
      </c>
      <c r="K45" s="123"/>
      <c r="L45" s="123"/>
    </row>
    <row r="46" spans="1:12" x14ac:dyDescent="0.35">
      <c r="A46" s="132" t="s">
        <v>11</v>
      </c>
      <c r="B46" s="132"/>
      <c r="C46" s="132"/>
      <c r="D46" s="132"/>
      <c r="I46" s="5" t="s">
        <v>12</v>
      </c>
      <c r="J46" s="123" t="s">
        <v>62</v>
      </c>
      <c r="K46" s="123"/>
      <c r="L46" s="123"/>
    </row>
    <row r="47" spans="1:12" x14ac:dyDescent="0.35">
      <c r="A47" s="132"/>
      <c r="B47" s="132"/>
      <c r="C47" s="132"/>
      <c r="D47" s="132"/>
      <c r="I47" s="5" t="s">
        <v>14</v>
      </c>
      <c r="J47" s="133" t="s">
        <v>63</v>
      </c>
      <c r="K47" s="133"/>
      <c r="L47" s="133"/>
    </row>
    <row r="48" spans="1:12" ht="27.75" customHeight="1" x14ac:dyDescent="0.35">
      <c r="I48" s="5" t="s">
        <v>16</v>
      </c>
      <c r="J48" s="123" t="s">
        <v>64</v>
      </c>
      <c r="K48" s="123"/>
      <c r="L48" s="123"/>
    </row>
    <row r="49" spans="1:12" ht="15" customHeight="1" x14ac:dyDescent="0.35">
      <c r="A49" s="8"/>
      <c r="B49" s="9"/>
      <c r="I49" s="5" t="s">
        <v>18</v>
      </c>
      <c r="J49" s="123" t="s">
        <v>65</v>
      </c>
      <c r="K49" s="123"/>
      <c r="L49" s="123"/>
    </row>
    <row r="50" spans="1:12" ht="30.75" customHeight="1" x14ac:dyDescent="0.35">
      <c r="A50" s="87"/>
      <c r="B50" s="88"/>
      <c r="C50" s="88"/>
      <c r="D50" s="88"/>
      <c r="I50" s="5" t="s">
        <v>21</v>
      </c>
      <c r="J50" s="123" t="s">
        <v>66</v>
      </c>
      <c r="K50" s="123"/>
      <c r="L50" s="123"/>
    </row>
    <row r="51" spans="1:12" ht="30" customHeight="1" x14ac:dyDescent="0.35">
      <c r="A51" s="89" t="s">
        <v>67</v>
      </c>
      <c r="B51" s="124"/>
      <c r="C51" s="125"/>
      <c r="D51" s="126"/>
      <c r="I51" s="5" t="s">
        <v>24</v>
      </c>
      <c r="J51" s="123" t="s">
        <v>68</v>
      </c>
      <c r="K51" s="123"/>
      <c r="L51" s="123"/>
    </row>
    <row r="52" spans="1:12" ht="30" customHeight="1" x14ac:dyDescent="0.35">
      <c r="A52" s="10" t="s">
        <v>26</v>
      </c>
      <c r="B52" s="127">
        <v>1</v>
      </c>
      <c r="C52" s="128"/>
      <c r="D52" s="129"/>
      <c r="E52" s="90" t="s">
        <v>27</v>
      </c>
      <c r="I52" s="5" t="s">
        <v>28</v>
      </c>
      <c r="J52" s="123" t="s">
        <v>69</v>
      </c>
      <c r="K52" s="123"/>
      <c r="L52" s="123"/>
    </row>
    <row r="53" spans="1:12" ht="15" customHeight="1" x14ac:dyDescent="0.35">
      <c r="A53" s="120" t="s">
        <v>30</v>
      </c>
      <c r="B53" s="120"/>
      <c r="C53" s="120"/>
      <c r="D53" s="120"/>
      <c r="E53" s="91"/>
      <c r="I53" s="92"/>
      <c r="J53" s="7"/>
      <c r="K53" s="7"/>
      <c r="L53" s="7"/>
    </row>
    <row r="54" spans="1:12" x14ac:dyDescent="0.35">
      <c r="I54" s="92"/>
    </row>
    <row r="55" spans="1:12" ht="15" thickBot="1" x14ac:dyDescent="0.4">
      <c r="A55" s="14" t="s">
        <v>70</v>
      </c>
    </row>
    <row r="56" spans="1:12" ht="15" thickBot="1" x14ac:dyDescent="0.4">
      <c r="I56" s="121" t="s">
        <v>34</v>
      </c>
      <c r="J56" s="122"/>
    </row>
    <row r="57" spans="1:12" s="22" customFormat="1" x14ac:dyDescent="0.35">
      <c r="A57" s="93"/>
      <c r="B57" s="16"/>
      <c r="C57" s="16"/>
      <c r="D57" s="17" t="s">
        <v>35</v>
      </c>
      <c r="E57" s="18" t="s">
        <v>36</v>
      </c>
      <c r="F57" s="18"/>
      <c r="G57" s="20"/>
      <c r="H57" s="19"/>
      <c r="I57" s="94" t="s">
        <v>37</v>
      </c>
      <c r="J57" s="21" t="s">
        <v>37</v>
      </c>
    </row>
    <row r="58" spans="1:12" s="22" customFormat="1" x14ac:dyDescent="0.35">
      <c r="A58" s="95" t="s">
        <v>38</v>
      </c>
      <c r="B58" s="24"/>
      <c r="C58" s="24"/>
      <c r="D58" s="25" t="s">
        <v>39</v>
      </c>
      <c r="E58" s="26" t="s">
        <v>40</v>
      </c>
      <c r="F58" s="27"/>
      <c r="G58" s="27"/>
      <c r="H58" s="28"/>
      <c r="I58" s="96" t="s">
        <v>41</v>
      </c>
      <c r="J58" s="29" t="s">
        <v>41</v>
      </c>
    </row>
    <row r="59" spans="1:12" s="22" customFormat="1" ht="15" thickBot="1" x14ac:dyDescent="0.4">
      <c r="A59" s="97" t="s">
        <v>42</v>
      </c>
      <c r="B59" s="24"/>
      <c r="C59" s="24"/>
      <c r="D59" s="25" t="s">
        <v>43</v>
      </c>
      <c r="E59" s="26" t="s">
        <v>44</v>
      </c>
      <c r="F59" s="26" t="s">
        <v>45</v>
      </c>
      <c r="G59" s="26" t="s">
        <v>46</v>
      </c>
      <c r="H59" s="28" t="s">
        <v>47</v>
      </c>
      <c r="I59" s="96" t="s">
        <v>48</v>
      </c>
      <c r="J59" s="29" t="s">
        <v>49</v>
      </c>
    </row>
    <row r="60" spans="1:12" s="22" customFormat="1" ht="15" thickBot="1" x14ac:dyDescent="0.4">
      <c r="A60" s="98" t="s">
        <v>50</v>
      </c>
      <c r="B60" s="32" t="s">
        <v>71</v>
      </c>
      <c r="C60" s="32" t="s">
        <v>47</v>
      </c>
      <c r="D60" s="33" t="s">
        <v>52</v>
      </c>
      <c r="E60" s="34" t="s">
        <v>53</v>
      </c>
      <c r="F60" s="34" t="s">
        <v>54</v>
      </c>
      <c r="G60" s="34" t="s">
        <v>55</v>
      </c>
      <c r="H60" s="32" t="s">
        <v>41</v>
      </c>
      <c r="I60" s="96" t="s">
        <v>56</v>
      </c>
      <c r="J60" s="29" t="s">
        <v>57</v>
      </c>
    </row>
    <row r="61" spans="1:12" s="44" customFormat="1" ht="15" thickBot="1" x14ac:dyDescent="0.4">
      <c r="A61" s="99" t="s">
        <v>58</v>
      </c>
      <c r="B61" s="65">
        <f>$B$51</f>
        <v>0</v>
      </c>
      <c r="C61" s="65">
        <f>(192300/12)*$B$52</f>
        <v>16025</v>
      </c>
      <c r="D61" s="37" t="b">
        <v>0</v>
      </c>
      <c r="E61" s="38"/>
      <c r="F61" s="39">
        <f>B61*E61</f>
        <v>0</v>
      </c>
      <c r="G61" s="69">
        <f>B61</f>
        <v>0</v>
      </c>
      <c r="H61" s="70"/>
      <c r="I61" s="42" t="e">
        <f>E61-SUM(J63:J77)</f>
        <v>#DIV/0!</v>
      </c>
      <c r="J61" s="43"/>
    </row>
    <row r="62" spans="1:12" s="44" customFormat="1" ht="15" thickBot="1" x14ac:dyDescent="0.4">
      <c r="A62" s="45"/>
      <c r="B62" s="46"/>
      <c r="C62" s="46"/>
      <c r="D62" s="47"/>
      <c r="E62" s="48"/>
      <c r="F62" s="49"/>
      <c r="G62" s="50"/>
      <c r="H62" s="51"/>
      <c r="I62" s="48"/>
      <c r="J62" s="100"/>
    </row>
    <row r="63" spans="1:12" ht="15" thickBot="1" x14ac:dyDescent="0.4">
      <c r="A63" s="52"/>
      <c r="B63" s="113">
        <f>$B$51</f>
        <v>0</v>
      </c>
      <c r="C63" s="113">
        <f t="shared" ref="C63:C77" si="6">(192300/12)*$B$52</f>
        <v>16025</v>
      </c>
      <c r="D63" s="54"/>
      <c r="E63" s="55"/>
      <c r="F63" s="114">
        <f>B63*E63</f>
        <v>0</v>
      </c>
      <c r="G63" s="115">
        <f t="shared" ref="G63:G77" si="7">IF(D63=TRUE,C63,B63)</f>
        <v>0</v>
      </c>
      <c r="H63" s="116" t="e">
        <f t="shared" ref="H63:H77" si="8">F63/G63</f>
        <v>#DIV/0!</v>
      </c>
      <c r="I63" s="117">
        <f t="shared" ref="I63:I77" si="9">E63</f>
        <v>0</v>
      </c>
      <c r="J63" s="104" t="e">
        <f>IF(ROUND(H63-I63, 2)&gt;0,ROUND(H63-I63, 2),0)</f>
        <v>#DIV/0!</v>
      </c>
    </row>
    <row r="64" spans="1:12" ht="15" thickBot="1" x14ac:dyDescent="0.4">
      <c r="A64" s="61"/>
      <c r="B64" s="53">
        <f t="shared" ref="B64:B77" si="10">$B$51</f>
        <v>0</v>
      </c>
      <c r="C64" s="113">
        <f t="shared" si="6"/>
        <v>16025</v>
      </c>
      <c r="D64" s="62"/>
      <c r="E64" s="63"/>
      <c r="F64" s="56">
        <f>B64*E64</f>
        <v>0</v>
      </c>
      <c r="G64" s="57">
        <f t="shared" si="7"/>
        <v>0</v>
      </c>
      <c r="H64" s="58" t="e">
        <f t="shared" si="8"/>
        <v>#DIV/0!</v>
      </c>
      <c r="I64" s="59">
        <f t="shared" si="9"/>
        <v>0</v>
      </c>
      <c r="J64" s="60" t="e">
        <f t="shared" ref="J64:J77" si="11">IF(ROUND(H64-I64, 2)&gt;0,ROUND(H64-I64, 2),0)</f>
        <v>#DIV/0!</v>
      </c>
    </row>
    <row r="65" spans="1:10" ht="15" thickBot="1" x14ac:dyDescent="0.4">
      <c r="A65" s="61"/>
      <c r="B65" s="53">
        <f t="shared" si="10"/>
        <v>0</v>
      </c>
      <c r="C65" s="113">
        <f t="shared" si="6"/>
        <v>16025</v>
      </c>
      <c r="D65" s="62"/>
      <c r="E65" s="63"/>
      <c r="F65" s="56">
        <f t="shared" ref="F65:F77" si="12">B63*E65</f>
        <v>0</v>
      </c>
      <c r="G65" s="57">
        <f t="shared" si="7"/>
        <v>0</v>
      </c>
      <c r="H65" s="58" t="e">
        <f t="shared" si="8"/>
        <v>#DIV/0!</v>
      </c>
      <c r="I65" s="59">
        <f t="shared" si="9"/>
        <v>0</v>
      </c>
      <c r="J65" s="60" t="e">
        <f t="shared" si="11"/>
        <v>#DIV/0!</v>
      </c>
    </row>
    <row r="66" spans="1:10" ht="15" thickBot="1" x14ac:dyDescent="0.4">
      <c r="A66" s="61"/>
      <c r="B66" s="53">
        <f t="shared" si="10"/>
        <v>0</v>
      </c>
      <c r="C66" s="113">
        <f t="shared" si="6"/>
        <v>16025</v>
      </c>
      <c r="D66" s="62"/>
      <c r="E66" s="63"/>
      <c r="F66" s="56">
        <f t="shared" si="12"/>
        <v>0</v>
      </c>
      <c r="G66" s="57">
        <f t="shared" si="7"/>
        <v>0</v>
      </c>
      <c r="H66" s="58" t="e">
        <f t="shared" si="8"/>
        <v>#DIV/0!</v>
      </c>
      <c r="I66" s="59">
        <f t="shared" si="9"/>
        <v>0</v>
      </c>
      <c r="J66" s="60" t="e">
        <f t="shared" si="11"/>
        <v>#DIV/0!</v>
      </c>
    </row>
    <row r="67" spans="1:10" ht="15" thickBot="1" x14ac:dyDescent="0.4">
      <c r="A67" s="61"/>
      <c r="B67" s="53">
        <f t="shared" si="10"/>
        <v>0</v>
      </c>
      <c r="C67" s="113">
        <f t="shared" si="6"/>
        <v>16025</v>
      </c>
      <c r="D67" s="62"/>
      <c r="E67" s="63"/>
      <c r="F67" s="56">
        <f t="shared" si="12"/>
        <v>0</v>
      </c>
      <c r="G67" s="57">
        <f t="shared" si="7"/>
        <v>0</v>
      </c>
      <c r="H67" s="58" t="e">
        <f t="shared" si="8"/>
        <v>#DIV/0!</v>
      </c>
      <c r="I67" s="59">
        <f t="shared" si="9"/>
        <v>0</v>
      </c>
      <c r="J67" s="60" t="e">
        <f t="shared" si="11"/>
        <v>#DIV/0!</v>
      </c>
    </row>
    <row r="68" spans="1:10" ht="15" thickBot="1" x14ac:dyDescent="0.4">
      <c r="A68" s="61"/>
      <c r="B68" s="53">
        <f t="shared" si="10"/>
        <v>0</v>
      </c>
      <c r="C68" s="113">
        <f t="shared" si="6"/>
        <v>16025</v>
      </c>
      <c r="D68" s="62"/>
      <c r="E68" s="63"/>
      <c r="F68" s="56">
        <f t="shared" si="12"/>
        <v>0</v>
      </c>
      <c r="G68" s="57">
        <f t="shared" si="7"/>
        <v>0</v>
      </c>
      <c r="H68" s="58" t="e">
        <f t="shared" si="8"/>
        <v>#DIV/0!</v>
      </c>
      <c r="I68" s="59">
        <f t="shared" si="9"/>
        <v>0</v>
      </c>
      <c r="J68" s="60" t="e">
        <f t="shared" si="11"/>
        <v>#DIV/0!</v>
      </c>
    </row>
    <row r="69" spans="1:10" ht="15" thickBot="1" x14ac:dyDescent="0.4">
      <c r="A69" s="61"/>
      <c r="B69" s="53">
        <f t="shared" si="10"/>
        <v>0</v>
      </c>
      <c r="C69" s="113">
        <f t="shared" si="6"/>
        <v>16025</v>
      </c>
      <c r="D69" s="62"/>
      <c r="E69" s="63"/>
      <c r="F69" s="56">
        <f t="shared" si="12"/>
        <v>0</v>
      </c>
      <c r="G69" s="57">
        <f t="shared" si="7"/>
        <v>0</v>
      </c>
      <c r="H69" s="58" t="e">
        <f t="shared" si="8"/>
        <v>#DIV/0!</v>
      </c>
      <c r="I69" s="59">
        <f t="shared" si="9"/>
        <v>0</v>
      </c>
      <c r="J69" s="60" t="e">
        <f t="shared" si="11"/>
        <v>#DIV/0!</v>
      </c>
    </row>
    <row r="70" spans="1:10" ht="15" thickBot="1" x14ac:dyDescent="0.4">
      <c r="A70" s="61"/>
      <c r="B70" s="53">
        <f t="shared" si="10"/>
        <v>0</v>
      </c>
      <c r="C70" s="113">
        <f t="shared" si="6"/>
        <v>16025</v>
      </c>
      <c r="D70" s="62"/>
      <c r="E70" s="63"/>
      <c r="F70" s="56">
        <f t="shared" si="12"/>
        <v>0</v>
      </c>
      <c r="G70" s="57">
        <f t="shared" si="7"/>
        <v>0</v>
      </c>
      <c r="H70" s="58" t="e">
        <f t="shared" si="8"/>
        <v>#DIV/0!</v>
      </c>
      <c r="I70" s="59">
        <f t="shared" si="9"/>
        <v>0</v>
      </c>
      <c r="J70" s="60" t="e">
        <f t="shared" si="11"/>
        <v>#DIV/0!</v>
      </c>
    </row>
    <row r="71" spans="1:10" ht="15" thickBot="1" x14ac:dyDescent="0.4">
      <c r="A71" s="61"/>
      <c r="B71" s="53">
        <f t="shared" si="10"/>
        <v>0</v>
      </c>
      <c r="C71" s="113">
        <f t="shared" si="6"/>
        <v>16025</v>
      </c>
      <c r="D71" s="62"/>
      <c r="E71" s="63"/>
      <c r="F71" s="56">
        <f t="shared" si="12"/>
        <v>0</v>
      </c>
      <c r="G71" s="57">
        <f t="shared" si="7"/>
        <v>0</v>
      </c>
      <c r="H71" s="58" t="e">
        <f t="shared" si="8"/>
        <v>#DIV/0!</v>
      </c>
      <c r="I71" s="59">
        <f t="shared" si="9"/>
        <v>0</v>
      </c>
      <c r="J71" s="60" t="e">
        <f t="shared" si="11"/>
        <v>#DIV/0!</v>
      </c>
    </row>
    <row r="72" spans="1:10" ht="15" thickBot="1" x14ac:dyDescent="0.4">
      <c r="A72" s="61"/>
      <c r="B72" s="53">
        <f t="shared" si="10"/>
        <v>0</v>
      </c>
      <c r="C72" s="113">
        <f t="shared" si="6"/>
        <v>16025</v>
      </c>
      <c r="D72" s="62"/>
      <c r="E72" s="63"/>
      <c r="F72" s="56">
        <f t="shared" si="12"/>
        <v>0</v>
      </c>
      <c r="G72" s="57">
        <f t="shared" si="7"/>
        <v>0</v>
      </c>
      <c r="H72" s="58" t="e">
        <f t="shared" si="8"/>
        <v>#DIV/0!</v>
      </c>
      <c r="I72" s="59">
        <f t="shared" si="9"/>
        <v>0</v>
      </c>
      <c r="J72" s="60" t="e">
        <f t="shared" si="11"/>
        <v>#DIV/0!</v>
      </c>
    </row>
    <row r="73" spans="1:10" ht="15" thickBot="1" x14ac:dyDescent="0.4">
      <c r="A73" s="61"/>
      <c r="B73" s="53">
        <f t="shared" si="10"/>
        <v>0</v>
      </c>
      <c r="C73" s="113">
        <f t="shared" si="6"/>
        <v>16025</v>
      </c>
      <c r="D73" s="62"/>
      <c r="E73" s="63"/>
      <c r="F73" s="56">
        <f t="shared" si="12"/>
        <v>0</v>
      </c>
      <c r="G73" s="57">
        <f t="shared" si="7"/>
        <v>0</v>
      </c>
      <c r="H73" s="58" t="e">
        <f t="shared" si="8"/>
        <v>#DIV/0!</v>
      </c>
      <c r="I73" s="59">
        <f t="shared" si="9"/>
        <v>0</v>
      </c>
      <c r="J73" s="60" t="e">
        <f t="shared" si="11"/>
        <v>#DIV/0!</v>
      </c>
    </row>
    <row r="74" spans="1:10" ht="15" thickBot="1" x14ac:dyDescent="0.4">
      <c r="A74" s="61"/>
      <c r="B74" s="53">
        <f t="shared" si="10"/>
        <v>0</v>
      </c>
      <c r="C74" s="113">
        <f t="shared" si="6"/>
        <v>16025</v>
      </c>
      <c r="D74" s="62"/>
      <c r="E74" s="63"/>
      <c r="F74" s="56">
        <f t="shared" si="12"/>
        <v>0</v>
      </c>
      <c r="G74" s="57">
        <f t="shared" si="7"/>
        <v>0</v>
      </c>
      <c r="H74" s="58" t="e">
        <f t="shared" si="8"/>
        <v>#DIV/0!</v>
      </c>
      <c r="I74" s="59">
        <f t="shared" si="9"/>
        <v>0</v>
      </c>
      <c r="J74" s="60" t="e">
        <f t="shared" si="11"/>
        <v>#DIV/0!</v>
      </c>
    </row>
    <row r="75" spans="1:10" ht="15" thickBot="1" x14ac:dyDescent="0.4">
      <c r="A75" s="61"/>
      <c r="B75" s="53">
        <f t="shared" si="10"/>
        <v>0</v>
      </c>
      <c r="C75" s="113">
        <f t="shared" si="6"/>
        <v>16025</v>
      </c>
      <c r="D75" s="62"/>
      <c r="E75" s="63"/>
      <c r="F75" s="56">
        <f t="shared" si="12"/>
        <v>0</v>
      </c>
      <c r="G75" s="57">
        <f t="shared" si="7"/>
        <v>0</v>
      </c>
      <c r="H75" s="58" t="e">
        <f t="shared" si="8"/>
        <v>#DIV/0!</v>
      </c>
      <c r="I75" s="59">
        <f t="shared" si="9"/>
        <v>0</v>
      </c>
      <c r="J75" s="60" t="e">
        <f t="shared" si="11"/>
        <v>#DIV/0!</v>
      </c>
    </row>
    <row r="76" spans="1:10" ht="15" thickBot="1" x14ac:dyDescent="0.4">
      <c r="A76" s="61"/>
      <c r="B76" s="53">
        <f t="shared" si="10"/>
        <v>0</v>
      </c>
      <c r="C76" s="113">
        <f t="shared" si="6"/>
        <v>16025</v>
      </c>
      <c r="D76" s="62"/>
      <c r="E76" s="63"/>
      <c r="F76" s="56">
        <f t="shared" si="12"/>
        <v>0</v>
      </c>
      <c r="G76" s="57">
        <f t="shared" si="7"/>
        <v>0</v>
      </c>
      <c r="H76" s="58" t="e">
        <f t="shared" si="8"/>
        <v>#DIV/0!</v>
      </c>
      <c r="I76" s="59">
        <f t="shared" si="9"/>
        <v>0</v>
      </c>
      <c r="J76" s="60" t="e">
        <f t="shared" si="11"/>
        <v>#DIV/0!</v>
      </c>
    </row>
    <row r="77" spans="1:10" ht="15" thickBot="1" x14ac:dyDescent="0.4">
      <c r="A77" s="64"/>
      <c r="B77" s="65">
        <f t="shared" si="10"/>
        <v>0</v>
      </c>
      <c r="C77" s="113">
        <f t="shared" si="6"/>
        <v>16025</v>
      </c>
      <c r="D77" s="66"/>
      <c r="E77" s="67"/>
      <c r="F77" s="68">
        <f t="shared" si="12"/>
        <v>0</v>
      </c>
      <c r="G77" s="69">
        <f t="shared" si="7"/>
        <v>0</v>
      </c>
      <c r="H77" s="70" t="e">
        <f t="shared" si="8"/>
        <v>#DIV/0!</v>
      </c>
      <c r="I77" s="71">
        <f t="shared" si="9"/>
        <v>0</v>
      </c>
      <c r="J77" s="72" t="e">
        <f t="shared" si="11"/>
        <v>#DIV/0!</v>
      </c>
    </row>
    <row r="78" spans="1:10" x14ac:dyDescent="0.35">
      <c r="A78" s="73" t="s">
        <v>59</v>
      </c>
      <c r="B78" s="74"/>
      <c r="C78" s="74"/>
      <c r="D78" s="75"/>
      <c r="E78" s="76">
        <f>SUM(E61:E77)</f>
        <v>0</v>
      </c>
      <c r="F78" s="77">
        <f>SUM(F61:F77)</f>
        <v>0</v>
      </c>
      <c r="G78" s="78"/>
      <c r="H78" s="79"/>
      <c r="I78" s="80"/>
      <c r="J78" s="80"/>
    </row>
    <row r="81" spans="1:1" x14ac:dyDescent="0.35">
      <c r="A81" s="81"/>
    </row>
  </sheetData>
  <mergeCells count="34">
    <mergeCell ref="A6:D7"/>
    <mergeCell ref="J6:L6"/>
    <mergeCell ref="J7:L7"/>
    <mergeCell ref="J2:L2"/>
    <mergeCell ref="E3:H3"/>
    <mergeCell ref="J3:L3"/>
    <mergeCell ref="J4:L4"/>
    <mergeCell ref="J5:L5"/>
    <mergeCell ref="J8:L8"/>
    <mergeCell ref="J9:L9"/>
    <mergeCell ref="B10:D10"/>
    <mergeCell ref="J10:L10"/>
    <mergeCell ref="B11:D11"/>
    <mergeCell ref="J11:L11"/>
    <mergeCell ref="J48:L48"/>
    <mergeCell ref="B12:D12"/>
    <mergeCell ref="J12:L12"/>
    <mergeCell ref="J13:L13"/>
    <mergeCell ref="I16:J16"/>
    <mergeCell ref="J42:L42"/>
    <mergeCell ref="J43:L43"/>
    <mergeCell ref="J44:L44"/>
    <mergeCell ref="J45:L45"/>
    <mergeCell ref="A46:D47"/>
    <mergeCell ref="J46:L46"/>
    <mergeCell ref="J47:L47"/>
    <mergeCell ref="A53:D53"/>
    <mergeCell ref="I56:J56"/>
    <mergeCell ref="J49:L49"/>
    <mergeCell ref="J50:L50"/>
    <mergeCell ref="B51:D51"/>
    <mergeCell ref="J51:L51"/>
    <mergeCell ref="B52:D52"/>
    <mergeCell ref="J52:L52"/>
  </mergeCells>
  <conditionalFormatting sqref="E38">
    <cfRule type="cellIs" priority="1" operator="notEqual">
      <formula>1</formula>
    </cfRule>
    <cfRule type="cellIs" dxfId="11" priority="5" operator="lessThan">
      <formula>1</formula>
    </cfRule>
    <cfRule type="cellIs" dxfId="10" priority="6" operator="lessThan">
      <formula>1</formula>
    </cfRule>
    <cfRule type="cellIs" dxfId="9" priority="7" operator="lessThan">
      <formula>1</formula>
    </cfRule>
  </conditionalFormatting>
  <conditionalFormatting sqref="E78">
    <cfRule type="cellIs" dxfId="8" priority="2" operator="lessThan">
      <formula>1</formula>
    </cfRule>
    <cfRule type="cellIs" dxfId="7" priority="3" operator="lessThan">
      <formula>1</formula>
    </cfRule>
    <cfRule type="cellIs" dxfId="6" priority="4" operator="lessThan">
      <formula>1</formula>
    </cfRule>
  </conditionalFormatting>
  <dataValidations count="1">
    <dataValidation type="list" allowBlank="1" showInputMessage="1" showErrorMessage="1" sqref="D23:D37 D63:D77">
      <formula1>TF</formula1>
    </dataValidation>
  </dataValidations>
  <hyperlinks>
    <hyperlink ref="C1" r:id="rId1"/>
  </hyperlinks>
  <pageMargins left="0.7" right="0.7" top="0.75" bottom="0.75" header="0.3" footer="0.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1"/>
  <sheetViews>
    <sheetView tabSelected="1" workbookViewId="0">
      <selection activeCell="B5" sqref="B5"/>
    </sheetView>
  </sheetViews>
  <sheetFormatPr defaultColWidth="9.1796875" defaultRowHeight="14.5" x14ac:dyDescent="0.35"/>
  <cols>
    <col min="1" max="1" width="35.7265625" style="2" customWidth="1"/>
    <col min="2" max="3" width="15.26953125" style="2" customWidth="1"/>
    <col min="4" max="5" width="20.7265625" style="2" customWidth="1"/>
    <col min="6" max="6" width="22.7265625" style="2" hidden="1" customWidth="1"/>
    <col min="7" max="8" width="15.26953125" style="2" hidden="1" customWidth="1"/>
    <col min="9" max="10" width="20.7265625" style="2" customWidth="1"/>
    <col min="11" max="11" width="24.7265625" style="2" customWidth="1"/>
    <col min="12" max="12" width="32" style="2" customWidth="1"/>
    <col min="13" max="13" width="26.1796875" style="2" customWidth="1"/>
    <col min="14" max="14" width="6.453125" style="2" customWidth="1"/>
    <col min="15" max="16384" width="9.1796875" style="2"/>
  </cols>
  <sheetData>
    <row r="1" spans="1:15" x14ac:dyDescent="0.35">
      <c r="A1" s="1" t="s">
        <v>0</v>
      </c>
      <c r="C1" s="110" t="s">
        <v>89</v>
      </c>
      <c r="I1" s="3" t="s">
        <v>1</v>
      </c>
      <c r="J1" s="85"/>
      <c r="K1" s="4"/>
      <c r="L1" s="4"/>
      <c r="M1" s="4"/>
      <c r="N1" s="4"/>
    </row>
    <row r="2" spans="1:15" x14ac:dyDescent="0.35">
      <c r="A2" s="1" t="s">
        <v>2</v>
      </c>
      <c r="I2" s="11" t="s">
        <v>3</v>
      </c>
      <c r="J2" s="123" t="s">
        <v>4</v>
      </c>
      <c r="K2" s="123"/>
      <c r="L2" s="123"/>
      <c r="M2" s="123"/>
      <c r="N2" s="4"/>
    </row>
    <row r="3" spans="1:15" x14ac:dyDescent="0.35">
      <c r="A3" s="1" t="s">
        <v>5</v>
      </c>
      <c r="I3" s="11" t="s">
        <v>6</v>
      </c>
      <c r="J3" s="123" t="s">
        <v>72</v>
      </c>
      <c r="K3" s="123"/>
      <c r="L3" s="123"/>
      <c r="M3" s="123"/>
      <c r="N3" s="4"/>
    </row>
    <row r="4" spans="1:15" ht="30" customHeight="1" x14ac:dyDescent="0.35">
      <c r="A4" s="6" t="s">
        <v>8</v>
      </c>
      <c r="B4" s="6"/>
      <c r="C4" s="6"/>
      <c r="D4" s="6"/>
      <c r="I4" s="4"/>
      <c r="J4" s="123" t="s">
        <v>9</v>
      </c>
      <c r="K4" s="123"/>
      <c r="L4" s="123"/>
      <c r="M4" s="101"/>
      <c r="N4" s="4"/>
    </row>
    <row r="5" spans="1:15" x14ac:dyDescent="0.35">
      <c r="A5" s="119" t="s">
        <v>91</v>
      </c>
      <c r="B5" s="118">
        <v>199300</v>
      </c>
      <c r="I5" s="102"/>
      <c r="J5" s="131" t="s">
        <v>10</v>
      </c>
      <c r="K5" s="131"/>
      <c r="L5" s="131"/>
      <c r="M5" s="131"/>
      <c r="N5" s="4"/>
    </row>
    <row r="6" spans="1:15" ht="15" customHeight="1" x14ac:dyDescent="0.35">
      <c r="A6" s="132" t="s">
        <v>11</v>
      </c>
      <c r="B6" s="132"/>
      <c r="C6" s="132"/>
      <c r="D6" s="132"/>
      <c r="I6" s="11" t="s">
        <v>12</v>
      </c>
      <c r="J6" s="123" t="s">
        <v>13</v>
      </c>
      <c r="K6" s="123"/>
      <c r="L6" s="123"/>
      <c r="M6" s="123"/>
      <c r="N6" s="4"/>
    </row>
    <row r="7" spans="1:15" x14ac:dyDescent="0.35">
      <c r="A7" s="132"/>
      <c r="B7" s="132"/>
      <c r="C7" s="132"/>
      <c r="D7" s="132"/>
      <c r="I7" s="11" t="s">
        <v>14</v>
      </c>
      <c r="J7" s="140" t="s">
        <v>15</v>
      </c>
      <c r="K7" s="140"/>
      <c r="L7" s="140"/>
      <c r="M7" s="140"/>
      <c r="N7" s="4"/>
    </row>
    <row r="8" spans="1:15" x14ac:dyDescent="0.35">
      <c r="I8" s="11" t="s">
        <v>16</v>
      </c>
      <c r="J8" s="123" t="s">
        <v>17</v>
      </c>
      <c r="K8" s="123"/>
      <c r="L8" s="123"/>
      <c r="M8" s="123"/>
      <c r="N8" s="4"/>
    </row>
    <row r="9" spans="1:15" ht="28.5" customHeight="1" x14ac:dyDescent="0.35">
      <c r="A9" s="8"/>
      <c r="B9" s="9"/>
      <c r="I9" s="5" t="s">
        <v>18</v>
      </c>
      <c r="J9" s="123" t="s">
        <v>19</v>
      </c>
      <c r="K9" s="123"/>
      <c r="L9" s="123"/>
      <c r="M9" s="123"/>
      <c r="N9" s="101"/>
      <c r="O9" s="103"/>
    </row>
    <row r="10" spans="1:15" x14ac:dyDescent="0.35">
      <c r="A10" s="10" t="s">
        <v>20</v>
      </c>
      <c r="B10" s="135"/>
      <c r="C10" s="136"/>
      <c r="D10" s="137"/>
      <c r="I10" s="11" t="s">
        <v>21</v>
      </c>
      <c r="J10" s="130" t="s">
        <v>22</v>
      </c>
      <c r="K10" s="130"/>
      <c r="L10" s="130"/>
      <c r="M10" s="130"/>
      <c r="N10" s="4"/>
    </row>
    <row r="11" spans="1:15" ht="30" customHeight="1" x14ac:dyDescent="0.35">
      <c r="A11" s="10" t="s">
        <v>73</v>
      </c>
      <c r="B11" s="124"/>
      <c r="C11" s="125"/>
      <c r="D11" s="126"/>
      <c r="I11" s="5" t="s">
        <v>24</v>
      </c>
      <c r="J11" s="123" t="s">
        <v>74</v>
      </c>
      <c r="K11" s="123"/>
      <c r="L11" s="123"/>
      <c r="M11" s="123"/>
      <c r="N11" s="4"/>
    </row>
    <row r="12" spans="1:15" ht="30" customHeight="1" x14ac:dyDescent="0.35">
      <c r="A12" s="10" t="s">
        <v>26</v>
      </c>
      <c r="B12" s="127">
        <v>1</v>
      </c>
      <c r="C12" s="128"/>
      <c r="D12" s="129">
        <v>1</v>
      </c>
      <c r="E12" s="1" t="s">
        <v>27</v>
      </c>
      <c r="I12" s="5" t="s">
        <v>28</v>
      </c>
      <c r="J12" s="123" t="s">
        <v>75</v>
      </c>
      <c r="K12" s="123"/>
      <c r="L12" s="123"/>
      <c r="M12" s="123"/>
      <c r="N12" s="4"/>
    </row>
    <row r="13" spans="1:15" ht="30" customHeight="1" x14ac:dyDescent="0.35">
      <c r="A13" s="139" t="s">
        <v>30</v>
      </c>
      <c r="B13" s="139"/>
      <c r="C13" s="139"/>
      <c r="D13" s="139"/>
      <c r="E13" s="13"/>
      <c r="I13" s="5" t="s">
        <v>31</v>
      </c>
      <c r="J13" s="123" t="s">
        <v>76</v>
      </c>
      <c r="K13" s="123"/>
      <c r="L13" s="123"/>
      <c r="M13" s="123"/>
      <c r="N13" s="4"/>
    </row>
    <row r="15" spans="1:15" ht="15" thickBot="1" x14ac:dyDescent="0.4">
      <c r="A15" s="14" t="s">
        <v>77</v>
      </c>
    </row>
    <row r="16" spans="1:15" ht="15" thickBot="1" x14ac:dyDescent="0.4">
      <c r="I16" s="121" t="s">
        <v>34</v>
      </c>
      <c r="J16" s="122"/>
    </row>
    <row r="17" spans="1:11" s="22" customFormat="1" x14ac:dyDescent="0.35">
      <c r="A17" s="15"/>
      <c r="B17" s="16"/>
      <c r="C17" s="16"/>
      <c r="D17" s="17" t="s">
        <v>35</v>
      </c>
      <c r="E17" s="18" t="s">
        <v>36</v>
      </c>
      <c r="F17" s="19"/>
      <c r="G17" s="20"/>
      <c r="H17" s="19"/>
      <c r="I17" s="21" t="s">
        <v>37</v>
      </c>
      <c r="J17" s="21" t="s">
        <v>37</v>
      </c>
    </row>
    <row r="18" spans="1:11" s="22" customFormat="1" x14ac:dyDescent="0.35">
      <c r="A18" s="23" t="s">
        <v>38</v>
      </c>
      <c r="B18" s="24"/>
      <c r="C18" s="24"/>
      <c r="D18" s="25" t="s">
        <v>39</v>
      </c>
      <c r="E18" s="26" t="s">
        <v>40</v>
      </c>
      <c r="F18" s="24"/>
      <c r="G18" s="27"/>
      <c r="H18" s="28"/>
      <c r="I18" s="29" t="s">
        <v>41</v>
      </c>
      <c r="J18" s="29" t="s">
        <v>41</v>
      </c>
    </row>
    <row r="19" spans="1:11" s="22" customFormat="1" ht="15" thickBot="1" x14ac:dyDescent="0.4">
      <c r="A19" s="30" t="s">
        <v>42</v>
      </c>
      <c r="B19" s="24"/>
      <c r="C19" s="24"/>
      <c r="D19" s="25" t="s">
        <v>43</v>
      </c>
      <c r="E19" s="26" t="s">
        <v>44</v>
      </c>
      <c r="F19" s="28" t="s">
        <v>45</v>
      </c>
      <c r="G19" s="26" t="s">
        <v>46</v>
      </c>
      <c r="H19" s="28" t="s">
        <v>47</v>
      </c>
      <c r="I19" s="29" t="s">
        <v>48</v>
      </c>
      <c r="J19" s="29" t="s">
        <v>49</v>
      </c>
    </row>
    <row r="20" spans="1:11" s="22" customFormat="1" ht="15" thickBot="1" x14ac:dyDescent="0.4">
      <c r="A20" s="31" t="s">
        <v>50</v>
      </c>
      <c r="B20" s="32" t="s">
        <v>78</v>
      </c>
      <c r="C20" s="32" t="s">
        <v>47</v>
      </c>
      <c r="D20" s="33" t="s">
        <v>52</v>
      </c>
      <c r="E20" s="34" t="s">
        <v>53</v>
      </c>
      <c r="F20" s="32" t="s">
        <v>54</v>
      </c>
      <c r="G20" s="34" t="s">
        <v>55</v>
      </c>
      <c r="H20" s="32" t="s">
        <v>41</v>
      </c>
      <c r="I20" s="29" t="s">
        <v>56</v>
      </c>
      <c r="J20" s="29" t="s">
        <v>57</v>
      </c>
    </row>
    <row r="21" spans="1:11" s="44" customFormat="1" ht="15" thickBot="1" x14ac:dyDescent="0.4">
      <c r="A21" s="99" t="s">
        <v>58</v>
      </c>
      <c r="B21" s="36">
        <f>$B$11</f>
        <v>0</v>
      </c>
      <c r="C21" s="36">
        <f>(B5/12*2)*$B$12</f>
        <v>33216.666666666664</v>
      </c>
      <c r="D21" s="37" t="b">
        <v>0</v>
      </c>
      <c r="E21" s="38"/>
      <c r="F21" s="39">
        <f>B21*E21</f>
        <v>0</v>
      </c>
      <c r="G21" s="40">
        <f>B21</f>
        <v>0</v>
      </c>
      <c r="H21" s="41"/>
      <c r="I21" s="42" t="e">
        <f>E21-SUM(J23:J37)</f>
        <v>#DIV/0!</v>
      </c>
      <c r="J21" s="43"/>
    </row>
    <row r="22" spans="1:11" s="44" customFormat="1" ht="15" thickBot="1" x14ac:dyDescent="0.4">
      <c r="A22" s="45"/>
      <c r="B22" s="46"/>
      <c r="C22" s="46"/>
      <c r="D22" s="47"/>
      <c r="E22" s="48"/>
      <c r="F22" s="49"/>
      <c r="G22" s="50"/>
      <c r="H22" s="51"/>
      <c r="I22" s="111"/>
      <c r="J22" s="100"/>
    </row>
    <row r="23" spans="1:11" ht="15" thickBot="1" x14ac:dyDescent="0.4">
      <c r="A23" s="52"/>
      <c r="B23" s="113">
        <f>$B$11</f>
        <v>0</v>
      </c>
      <c r="C23" s="113">
        <f>(B5/12*2)*$B$12</f>
        <v>33216.666666666664</v>
      </c>
      <c r="D23" s="54"/>
      <c r="E23" s="55"/>
      <c r="F23" s="114">
        <f>B23*E23</f>
        <v>0</v>
      </c>
      <c r="G23" s="115">
        <f>IF(D23=TRUE,C23,B23)</f>
        <v>0</v>
      </c>
      <c r="H23" s="116" t="e">
        <f t="shared" ref="H23:H37" si="0">F23/G23</f>
        <v>#DIV/0!</v>
      </c>
      <c r="I23" s="117">
        <f t="shared" ref="I23:I37" si="1">E23</f>
        <v>0</v>
      </c>
      <c r="J23" s="104" t="e">
        <f>IF(ROUND(H23-I23, 2)&gt;0,ROUND(H23-I23, 2),0)</f>
        <v>#DIV/0!</v>
      </c>
      <c r="K23" s="105"/>
    </row>
    <row r="24" spans="1:11" ht="15" thickBot="1" x14ac:dyDescent="0.4">
      <c r="A24" s="61"/>
      <c r="B24" s="53">
        <f>$B$11</f>
        <v>0</v>
      </c>
      <c r="C24" s="113">
        <f>(B5/12*2)*$B$12</f>
        <v>33216.666666666664</v>
      </c>
      <c r="D24" s="62"/>
      <c r="E24" s="63"/>
      <c r="F24" s="56">
        <f>B24*E24</f>
        <v>0</v>
      </c>
      <c r="G24" s="57">
        <f t="shared" ref="G24:G37" si="2">IF(D24=TRUE,C24,B24)</f>
        <v>0</v>
      </c>
      <c r="H24" s="58" t="e">
        <f t="shared" si="0"/>
        <v>#DIV/0!</v>
      </c>
      <c r="I24" s="59">
        <f t="shared" si="1"/>
        <v>0</v>
      </c>
      <c r="J24" s="60" t="e">
        <f t="shared" ref="J24:J37" si="3">IF(ROUND(H24-I24, 2)&gt;0,ROUND(H24-I24, 2),0)</f>
        <v>#DIV/0!</v>
      </c>
    </row>
    <row r="25" spans="1:11" ht="15" thickBot="1" x14ac:dyDescent="0.4">
      <c r="A25" s="61"/>
      <c r="B25" s="53">
        <f t="shared" ref="B25:B36" si="4">$B$11</f>
        <v>0</v>
      </c>
      <c r="C25" s="113">
        <f>(B5/12*2)*$B$12</f>
        <v>33216.666666666664</v>
      </c>
      <c r="D25" s="62"/>
      <c r="E25" s="63"/>
      <c r="F25" s="56">
        <f t="shared" ref="F25:F37" si="5">B23*E25</f>
        <v>0</v>
      </c>
      <c r="G25" s="57">
        <f t="shared" si="2"/>
        <v>0</v>
      </c>
      <c r="H25" s="58" t="e">
        <f t="shared" si="0"/>
        <v>#DIV/0!</v>
      </c>
      <c r="I25" s="59">
        <f t="shared" si="1"/>
        <v>0</v>
      </c>
      <c r="J25" s="60" t="e">
        <f t="shared" si="3"/>
        <v>#DIV/0!</v>
      </c>
    </row>
    <row r="26" spans="1:11" ht="15" thickBot="1" x14ac:dyDescent="0.4">
      <c r="A26" s="61"/>
      <c r="B26" s="53">
        <f t="shared" si="4"/>
        <v>0</v>
      </c>
      <c r="C26" s="113">
        <f>(B5/12*2)*$B$12</f>
        <v>33216.666666666664</v>
      </c>
      <c r="D26" s="62"/>
      <c r="E26" s="63"/>
      <c r="F26" s="56">
        <f t="shared" si="5"/>
        <v>0</v>
      </c>
      <c r="G26" s="57">
        <f t="shared" si="2"/>
        <v>0</v>
      </c>
      <c r="H26" s="58" t="e">
        <f t="shared" si="0"/>
        <v>#DIV/0!</v>
      </c>
      <c r="I26" s="59">
        <f t="shared" si="1"/>
        <v>0</v>
      </c>
      <c r="J26" s="60" t="e">
        <f t="shared" si="3"/>
        <v>#DIV/0!</v>
      </c>
    </row>
    <row r="27" spans="1:11" ht="15" thickBot="1" x14ac:dyDescent="0.4">
      <c r="A27" s="61"/>
      <c r="B27" s="53">
        <f t="shared" si="4"/>
        <v>0</v>
      </c>
      <c r="C27" s="113">
        <f>(B5/12*2)*$B$12</f>
        <v>33216.666666666664</v>
      </c>
      <c r="D27" s="62"/>
      <c r="E27" s="63"/>
      <c r="F27" s="56">
        <f t="shared" si="5"/>
        <v>0</v>
      </c>
      <c r="G27" s="57">
        <f t="shared" si="2"/>
        <v>0</v>
      </c>
      <c r="H27" s="58" t="e">
        <f t="shared" si="0"/>
        <v>#DIV/0!</v>
      </c>
      <c r="I27" s="59">
        <f t="shared" si="1"/>
        <v>0</v>
      </c>
      <c r="J27" s="60" t="e">
        <f t="shared" si="3"/>
        <v>#DIV/0!</v>
      </c>
    </row>
    <row r="28" spans="1:11" ht="15" thickBot="1" x14ac:dyDescent="0.4">
      <c r="A28" s="61"/>
      <c r="B28" s="53">
        <f t="shared" si="4"/>
        <v>0</v>
      </c>
      <c r="C28" s="113">
        <f>(B5/12*2)*$B$12</f>
        <v>33216.666666666664</v>
      </c>
      <c r="D28" s="62"/>
      <c r="E28" s="63"/>
      <c r="F28" s="56">
        <f t="shared" si="5"/>
        <v>0</v>
      </c>
      <c r="G28" s="57">
        <f t="shared" si="2"/>
        <v>0</v>
      </c>
      <c r="H28" s="58" t="e">
        <f t="shared" si="0"/>
        <v>#DIV/0!</v>
      </c>
      <c r="I28" s="59">
        <f t="shared" si="1"/>
        <v>0</v>
      </c>
      <c r="J28" s="60" t="e">
        <f t="shared" si="3"/>
        <v>#DIV/0!</v>
      </c>
    </row>
    <row r="29" spans="1:11" ht="15" thickBot="1" x14ac:dyDescent="0.4">
      <c r="A29" s="61"/>
      <c r="B29" s="53">
        <f t="shared" si="4"/>
        <v>0</v>
      </c>
      <c r="C29" s="113">
        <f>(B5/12*2)*$B$12</f>
        <v>33216.666666666664</v>
      </c>
      <c r="D29" s="62"/>
      <c r="E29" s="63"/>
      <c r="F29" s="56">
        <f t="shared" si="5"/>
        <v>0</v>
      </c>
      <c r="G29" s="57">
        <f t="shared" si="2"/>
        <v>0</v>
      </c>
      <c r="H29" s="58" t="e">
        <f t="shared" si="0"/>
        <v>#DIV/0!</v>
      </c>
      <c r="I29" s="59">
        <f t="shared" si="1"/>
        <v>0</v>
      </c>
      <c r="J29" s="60" t="e">
        <f t="shared" si="3"/>
        <v>#DIV/0!</v>
      </c>
    </row>
    <row r="30" spans="1:11" ht="15" thickBot="1" x14ac:dyDescent="0.4">
      <c r="A30" s="61"/>
      <c r="B30" s="53">
        <f t="shared" si="4"/>
        <v>0</v>
      </c>
      <c r="C30" s="113">
        <f>(B5/12*2)*$B$12</f>
        <v>33216.666666666664</v>
      </c>
      <c r="D30" s="62"/>
      <c r="E30" s="63"/>
      <c r="F30" s="56">
        <f t="shared" si="5"/>
        <v>0</v>
      </c>
      <c r="G30" s="57">
        <f t="shared" si="2"/>
        <v>0</v>
      </c>
      <c r="H30" s="58" t="e">
        <f t="shared" si="0"/>
        <v>#DIV/0!</v>
      </c>
      <c r="I30" s="59">
        <f t="shared" si="1"/>
        <v>0</v>
      </c>
      <c r="J30" s="60" t="e">
        <f t="shared" si="3"/>
        <v>#DIV/0!</v>
      </c>
    </row>
    <row r="31" spans="1:11" ht="15" thickBot="1" x14ac:dyDescent="0.4">
      <c r="A31" s="61"/>
      <c r="B31" s="53">
        <f t="shared" si="4"/>
        <v>0</v>
      </c>
      <c r="C31" s="113">
        <f>(B5/12*2)*$B$12</f>
        <v>33216.666666666664</v>
      </c>
      <c r="D31" s="62"/>
      <c r="E31" s="63"/>
      <c r="F31" s="56">
        <f t="shared" si="5"/>
        <v>0</v>
      </c>
      <c r="G31" s="57">
        <f t="shared" si="2"/>
        <v>0</v>
      </c>
      <c r="H31" s="58" t="e">
        <f t="shared" si="0"/>
        <v>#DIV/0!</v>
      </c>
      <c r="I31" s="59">
        <f t="shared" si="1"/>
        <v>0</v>
      </c>
      <c r="J31" s="60" t="e">
        <f t="shared" si="3"/>
        <v>#DIV/0!</v>
      </c>
    </row>
    <row r="32" spans="1:11" ht="15" thickBot="1" x14ac:dyDescent="0.4">
      <c r="A32" s="61"/>
      <c r="B32" s="53">
        <f t="shared" si="4"/>
        <v>0</v>
      </c>
      <c r="C32" s="113">
        <f>(B5/12*2)*$B$12</f>
        <v>33216.666666666664</v>
      </c>
      <c r="D32" s="62"/>
      <c r="E32" s="63"/>
      <c r="F32" s="56">
        <f t="shared" si="5"/>
        <v>0</v>
      </c>
      <c r="G32" s="57">
        <f t="shared" si="2"/>
        <v>0</v>
      </c>
      <c r="H32" s="58" t="e">
        <f t="shared" si="0"/>
        <v>#DIV/0!</v>
      </c>
      <c r="I32" s="59">
        <f t="shared" si="1"/>
        <v>0</v>
      </c>
      <c r="J32" s="60" t="e">
        <f t="shared" si="3"/>
        <v>#DIV/0!</v>
      </c>
    </row>
    <row r="33" spans="1:14" ht="15" thickBot="1" x14ac:dyDescent="0.4">
      <c r="A33" s="61"/>
      <c r="B33" s="53">
        <f t="shared" si="4"/>
        <v>0</v>
      </c>
      <c r="C33" s="113">
        <f>(B5/12*2)*$B$12</f>
        <v>33216.666666666664</v>
      </c>
      <c r="D33" s="62"/>
      <c r="E33" s="63"/>
      <c r="F33" s="56">
        <f t="shared" si="5"/>
        <v>0</v>
      </c>
      <c r="G33" s="57">
        <f t="shared" si="2"/>
        <v>0</v>
      </c>
      <c r="H33" s="58" t="e">
        <f t="shared" si="0"/>
        <v>#DIV/0!</v>
      </c>
      <c r="I33" s="59">
        <f t="shared" si="1"/>
        <v>0</v>
      </c>
      <c r="J33" s="60" t="e">
        <f t="shared" si="3"/>
        <v>#DIV/0!</v>
      </c>
    </row>
    <row r="34" spans="1:14" ht="15" thickBot="1" x14ac:dyDescent="0.4">
      <c r="A34" s="61"/>
      <c r="B34" s="53">
        <f t="shared" si="4"/>
        <v>0</v>
      </c>
      <c r="C34" s="113">
        <f>(B5/12*2)*$B$12</f>
        <v>33216.666666666664</v>
      </c>
      <c r="D34" s="62"/>
      <c r="E34" s="63"/>
      <c r="F34" s="56">
        <f t="shared" si="5"/>
        <v>0</v>
      </c>
      <c r="G34" s="57">
        <f t="shared" si="2"/>
        <v>0</v>
      </c>
      <c r="H34" s="58" t="e">
        <f t="shared" si="0"/>
        <v>#DIV/0!</v>
      </c>
      <c r="I34" s="59">
        <f t="shared" si="1"/>
        <v>0</v>
      </c>
      <c r="J34" s="60" t="e">
        <f t="shared" si="3"/>
        <v>#DIV/0!</v>
      </c>
    </row>
    <row r="35" spans="1:14" ht="15" thickBot="1" x14ac:dyDescent="0.4">
      <c r="A35" s="61"/>
      <c r="B35" s="53">
        <f t="shared" si="4"/>
        <v>0</v>
      </c>
      <c r="C35" s="113">
        <f>(B5/12*2)*$B$12</f>
        <v>33216.666666666664</v>
      </c>
      <c r="D35" s="62"/>
      <c r="E35" s="63"/>
      <c r="F35" s="56">
        <f t="shared" si="5"/>
        <v>0</v>
      </c>
      <c r="G35" s="57">
        <f t="shared" si="2"/>
        <v>0</v>
      </c>
      <c r="H35" s="58" t="e">
        <f t="shared" si="0"/>
        <v>#DIV/0!</v>
      </c>
      <c r="I35" s="59">
        <f t="shared" si="1"/>
        <v>0</v>
      </c>
      <c r="J35" s="60" t="e">
        <f t="shared" si="3"/>
        <v>#DIV/0!</v>
      </c>
    </row>
    <row r="36" spans="1:14" ht="15" thickBot="1" x14ac:dyDescent="0.4">
      <c r="A36" s="61"/>
      <c r="B36" s="53">
        <f t="shared" si="4"/>
        <v>0</v>
      </c>
      <c r="C36" s="113">
        <f>(B5/12*2)*$B$12</f>
        <v>33216.666666666664</v>
      </c>
      <c r="D36" s="62"/>
      <c r="E36" s="63"/>
      <c r="F36" s="56">
        <f t="shared" si="5"/>
        <v>0</v>
      </c>
      <c r="G36" s="57">
        <f t="shared" si="2"/>
        <v>0</v>
      </c>
      <c r="H36" s="58" t="e">
        <f t="shared" si="0"/>
        <v>#DIV/0!</v>
      </c>
      <c r="I36" s="59">
        <f t="shared" si="1"/>
        <v>0</v>
      </c>
      <c r="J36" s="60" t="e">
        <f t="shared" si="3"/>
        <v>#DIV/0!</v>
      </c>
    </row>
    <row r="37" spans="1:14" ht="15" thickBot="1" x14ac:dyDescent="0.4">
      <c r="A37" s="64"/>
      <c r="B37" s="65">
        <f>$B$11</f>
        <v>0</v>
      </c>
      <c r="C37" s="113">
        <f>(B5/12*2)*$B$12</f>
        <v>33216.666666666664</v>
      </c>
      <c r="D37" s="66"/>
      <c r="E37" s="67"/>
      <c r="F37" s="68">
        <f t="shared" si="5"/>
        <v>0</v>
      </c>
      <c r="G37" s="69">
        <f t="shared" si="2"/>
        <v>0</v>
      </c>
      <c r="H37" s="70" t="e">
        <f t="shared" si="0"/>
        <v>#DIV/0!</v>
      </c>
      <c r="I37" s="71">
        <f t="shared" si="1"/>
        <v>0</v>
      </c>
      <c r="J37" s="72" t="e">
        <f t="shared" si="3"/>
        <v>#DIV/0!</v>
      </c>
    </row>
    <row r="38" spans="1:14" x14ac:dyDescent="0.35">
      <c r="A38" s="73" t="s">
        <v>59</v>
      </c>
      <c r="B38" s="74"/>
      <c r="C38" s="74"/>
      <c r="D38" s="75"/>
      <c r="E38" s="76">
        <f>SUM(E21:E37)</f>
        <v>0</v>
      </c>
      <c r="F38" s="77">
        <f>SUM(F21:F37)</f>
        <v>0</v>
      </c>
      <c r="G38" s="78"/>
      <c r="H38" s="79"/>
      <c r="I38" s="80"/>
      <c r="J38" s="80"/>
    </row>
    <row r="39" spans="1:14" s="81" customFormat="1" x14ac:dyDescent="0.35">
      <c r="B39" s="74"/>
      <c r="C39" s="74"/>
      <c r="G39" s="82"/>
      <c r="H39" s="82"/>
      <c r="I39" s="83"/>
      <c r="J39" s="84"/>
      <c r="K39" s="84"/>
    </row>
    <row r="40" spans="1:14" s="81" customFormat="1" x14ac:dyDescent="0.35">
      <c r="B40" s="74"/>
      <c r="C40" s="74"/>
      <c r="G40" s="82"/>
      <c r="H40" s="82"/>
      <c r="I40" s="83"/>
      <c r="J40" s="84"/>
      <c r="K40" s="84"/>
    </row>
    <row r="41" spans="1:14" x14ac:dyDescent="0.35">
      <c r="A41" s="1" t="s">
        <v>0</v>
      </c>
      <c r="I41" s="3" t="s">
        <v>1</v>
      </c>
      <c r="J41" s="85"/>
      <c r="K41" s="4"/>
      <c r="L41" s="4"/>
      <c r="M41" s="4"/>
      <c r="N41" s="4"/>
    </row>
    <row r="42" spans="1:14" x14ac:dyDescent="0.35">
      <c r="A42" s="1" t="s">
        <v>2</v>
      </c>
      <c r="I42" s="11" t="s">
        <v>3</v>
      </c>
      <c r="J42" s="140" t="s">
        <v>79</v>
      </c>
      <c r="K42" s="140"/>
      <c r="L42" s="140"/>
      <c r="M42" s="140"/>
      <c r="N42" s="4"/>
    </row>
    <row r="43" spans="1:14" x14ac:dyDescent="0.35">
      <c r="A43" s="106" t="s">
        <v>5</v>
      </c>
      <c r="I43" s="4"/>
      <c r="J43" s="140" t="s">
        <v>9</v>
      </c>
      <c r="K43" s="140"/>
      <c r="L43" s="140"/>
      <c r="M43" s="140"/>
      <c r="N43" s="4"/>
    </row>
    <row r="44" spans="1:14" x14ac:dyDescent="0.35">
      <c r="A44" s="6" t="s">
        <v>8</v>
      </c>
      <c r="B44" s="1"/>
      <c r="C44" s="1"/>
      <c r="D44" s="1"/>
      <c r="I44" s="102"/>
      <c r="J44" s="131" t="s">
        <v>10</v>
      </c>
      <c r="K44" s="131"/>
      <c r="L44" s="131"/>
      <c r="M44" s="131"/>
      <c r="N44" s="4"/>
    </row>
    <row r="45" spans="1:14" x14ac:dyDescent="0.35">
      <c r="A45" s="1"/>
      <c r="I45" s="11" t="s">
        <v>6</v>
      </c>
      <c r="J45" s="123" t="s">
        <v>61</v>
      </c>
      <c r="K45" s="123"/>
      <c r="L45" s="123"/>
      <c r="M45" s="123"/>
      <c r="N45" s="4"/>
    </row>
    <row r="46" spans="1:14" x14ac:dyDescent="0.35">
      <c r="A46" s="132" t="s">
        <v>11</v>
      </c>
      <c r="B46" s="132"/>
      <c r="C46" s="132"/>
      <c r="D46" s="132"/>
      <c r="I46" s="11" t="s">
        <v>12</v>
      </c>
      <c r="J46" s="123" t="s">
        <v>62</v>
      </c>
      <c r="K46" s="123"/>
      <c r="L46" s="123"/>
      <c r="M46" s="123"/>
      <c r="N46" s="4"/>
    </row>
    <row r="47" spans="1:14" x14ac:dyDescent="0.35">
      <c r="A47" s="132"/>
      <c r="B47" s="132"/>
      <c r="C47" s="132"/>
      <c r="D47" s="132"/>
      <c r="I47" s="5" t="s">
        <v>14</v>
      </c>
      <c r="J47" s="133" t="s">
        <v>80</v>
      </c>
      <c r="K47" s="133"/>
      <c r="L47" s="133"/>
      <c r="M47" s="133"/>
      <c r="N47" s="4"/>
    </row>
    <row r="48" spans="1:14" ht="28.5" customHeight="1" x14ac:dyDescent="0.35">
      <c r="I48" s="5" t="s">
        <v>16</v>
      </c>
      <c r="J48" s="123" t="s">
        <v>81</v>
      </c>
      <c r="K48" s="123"/>
      <c r="L48" s="123"/>
      <c r="M48" s="123"/>
      <c r="N48" s="107"/>
    </row>
    <row r="49" spans="1:14" x14ac:dyDescent="0.35">
      <c r="A49" s="8"/>
      <c r="B49" s="9"/>
      <c r="I49" s="11" t="s">
        <v>18</v>
      </c>
      <c r="J49" s="123" t="s">
        <v>65</v>
      </c>
      <c r="K49" s="123"/>
      <c r="L49" s="123"/>
      <c r="M49" s="123"/>
      <c r="N49" s="4"/>
    </row>
    <row r="50" spans="1:14" ht="30" customHeight="1" x14ac:dyDescent="0.35">
      <c r="A50" s="87"/>
      <c r="B50" s="9"/>
      <c r="C50" s="9"/>
      <c r="D50" s="88"/>
      <c r="I50" s="5" t="s">
        <v>21</v>
      </c>
      <c r="J50" s="123" t="s">
        <v>82</v>
      </c>
      <c r="K50" s="123"/>
      <c r="L50" s="123"/>
      <c r="M50" s="123"/>
      <c r="N50" s="101"/>
    </row>
    <row r="51" spans="1:14" ht="30" customHeight="1" x14ac:dyDescent="0.35">
      <c r="A51" s="108" t="s">
        <v>83</v>
      </c>
      <c r="B51" s="124"/>
      <c r="C51" s="125"/>
      <c r="D51" s="126"/>
      <c r="I51" s="5" t="s">
        <v>24</v>
      </c>
      <c r="J51" s="123" t="s">
        <v>84</v>
      </c>
      <c r="K51" s="123"/>
      <c r="L51" s="123"/>
      <c r="M51" s="123"/>
      <c r="N51" s="123"/>
    </row>
    <row r="52" spans="1:14" ht="30" customHeight="1" x14ac:dyDescent="0.35">
      <c r="A52" s="10" t="s">
        <v>26</v>
      </c>
      <c r="B52" s="127">
        <v>1</v>
      </c>
      <c r="C52" s="128"/>
      <c r="D52" s="129">
        <v>1</v>
      </c>
      <c r="E52" s="1" t="s">
        <v>27</v>
      </c>
      <c r="I52" s="5" t="s">
        <v>28</v>
      </c>
      <c r="J52" s="123" t="s">
        <v>85</v>
      </c>
      <c r="K52" s="123"/>
      <c r="L52" s="123"/>
      <c r="M52" s="123"/>
      <c r="N52" s="123"/>
    </row>
    <row r="53" spans="1:14" x14ac:dyDescent="0.35">
      <c r="A53" s="139" t="s">
        <v>30</v>
      </c>
      <c r="B53" s="139"/>
      <c r="C53" s="139"/>
      <c r="D53" s="139"/>
      <c r="E53" s="13"/>
    </row>
    <row r="54" spans="1:14" x14ac:dyDescent="0.35">
      <c r="A54" s="109"/>
    </row>
    <row r="55" spans="1:14" ht="15" thickBot="1" x14ac:dyDescent="0.4">
      <c r="A55" s="14" t="s">
        <v>86</v>
      </c>
    </row>
    <row r="56" spans="1:14" ht="15" thickBot="1" x14ac:dyDescent="0.4">
      <c r="I56" s="121" t="s">
        <v>34</v>
      </c>
      <c r="J56" s="122"/>
    </row>
    <row r="57" spans="1:14" s="22" customFormat="1" x14ac:dyDescent="0.35">
      <c r="A57" s="15"/>
      <c r="B57" s="16"/>
      <c r="C57" s="16"/>
      <c r="D57" s="17" t="s">
        <v>35</v>
      </c>
      <c r="E57" s="18" t="s">
        <v>36</v>
      </c>
      <c r="F57" s="19"/>
      <c r="G57" s="20"/>
      <c r="H57" s="19"/>
      <c r="I57" s="21" t="s">
        <v>37</v>
      </c>
      <c r="J57" s="21" t="s">
        <v>37</v>
      </c>
    </row>
    <row r="58" spans="1:14" s="22" customFormat="1" x14ac:dyDescent="0.35">
      <c r="A58" s="23" t="s">
        <v>38</v>
      </c>
      <c r="B58" s="24"/>
      <c r="C58" s="24"/>
      <c r="D58" s="25" t="s">
        <v>39</v>
      </c>
      <c r="E58" s="26" t="s">
        <v>40</v>
      </c>
      <c r="F58" s="24"/>
      <c r="G58" s="27"/>
      <c r="H58" s="28"/>
      <c r="I58" s="29" t="s">
        <v>41</v>
      </c>
      <c r="J58" s="29" t="s">
        <v>41</v>
      </c>
    </row>
    <row r="59" spans="1:14" s="22" customFormat="1" ht="15" thickBot="1" x14ac:dyDescent="0.4">
      <c r="A59" s="30" t="s">
        <v>42</v>
      </c>
      <c r="B59" s="24"/>
      <c r="C59" s="24"/>
      <c r="D59" s="25" t="s">
        <v>43</v>
      </c>
      <c r="E59" s="26" t="s">
        <v>44</v>
      </c>
      <c r="F59" s="28" t="s">
        <v>45</v>
      </c>
      <c r="G59" s="26" t="s">
        <v>46</v>
      </c>
      <c r="H59" s="28" t="s">
        <v>47</v>
      </c>
      <c r="I59" s="29" t="s">
        <v>48</v>
      </c>
      <c r="J59" s="29" t="s">
        <v>49</v>
      </c>
    </row>
    <row r="60" spans="1:14" s="22" customFormat="1" ht="15" thickBot="1" x14ac:dyDescent="0.4">
      <c r="A60" s="31" t="s">
        <v>50</v>
      </c>
      <c r="B60" s="32" t="s">
        <v>87</v>
      </c>
      <c r="C60" s="32" t="s">
        <v>88</v>
      </c>
      <c r="D60" s="33" t="s">
        <v>52</v>
      </c>
      <c r="E60" s="34" t="s">
        <v>53</v>
      </c>
      <c r="F60" s="32" t="s">
        <v>54</v>
      </c>
      <c r="G60" s="34" t="s">
        <v>55</v>
      </c>
      <c r="H60" s="32" t="s">
        <v>41</v>
      </c>
      <c r="I60" s="29" t="s">
        <v>56</v>
      </c>
      <c r="J60" s="29" t="s">
        <v>57</v>
      </c>
    </row>
    <row r="61" spans="1:14" s="44" customFormat="1" ht="15" thickBot="1" x14ac:dyDescent="0.4">
      <c r="A61" s="99" t="s">
        <v>58</v>
      </c>
      <c r="B61" s="36">
        <f>$B$51</f>
        <v>0</v>
      </c>
      <c r="C61" s="36">
        <f>(B5/12*4)*$B$52</f>
        <v>66433.333333333328</v>
      </c>
      <c r="D61" s="37" t="b">
        <v>0</v>
      </c>
      <c r="E61" s="38"/>
      <c r="F61" s="39">
        <f>B61*E61</f>
        <v>0</v>
      </c>
      <c r="G61" s="40">
        <f>B61</f>
        <v>0</v>
      </c>
      <c r="H61" s="41"/>
      <c r="I61" s="42" t="e">
        <f>E61-SUM(J63:J77)</f>
        <v>#DIV/0!</v>
      </c>
      <c r="J61" s="43"/>
    </row>
    <row r="62" spans="1:14" s="44" customFormat="1" ht="15" thickBot="1" x14ac:dyDescent="0.4">
      <c r="A62" s="45"/>
      <c r="B62" s="46"/>
      <c r="C62" s="46"/>
      <c r="D62" s="47"/>
      <c r="E62" s="48"/>
      <c r="F62" s="49"/>
      <c r="G62" s="50"/>
      <c r="H62" s="51"/>
      <c r="I62" s="111"/>
      <c r="J62" s="100"/>
    </row>
    <row r="63" spans="1:14" ht="15" thickBot="1" x14ac:dyDescent="0.4">
      <c r="A63" s="52"/>
      <c r="B63" s="113">
        <f>$B$51</f>
        <v>0</v>
      </c>
      <c r="C63" s="113">
        <f>(B5/12*4)*$B$52</f>
        <v>66433.333333333328</v>
      </c>
      <c r="D63" s="54"/>
      <c r="E63" s="55"/>
      <c r="F63" s="114">
        <f>B63*E63</f>
        <v>0</v>
      </c>
      <c r="G63" s="115">
        <f>IF(D63=TRUE,C63,B63)</f>
        <v>0</v>
      </c>
      <c r="H63" s="116" t="e">
        <f t="shared" ref="H63:H77" si="6">F63/G63</f>
        <v>#DIV/0!</v>
      </c>
      <c r="I63" s="117">
        <f t="shared" ref="I63:I77" si="7">E63</f>
        <v>0</v>
      </c>
      <c r="J63" s="104" t="e">
        <f>IF(ROUND(H63-I63, 2)&gt;0,ROUND(H63-I63, 2),0)</f>
        <v>#DIV/0!</v>
      </c>
      <c r="K63" s="105"/>
    </row>
    <row r="64" spans="1:14" ht="15" thickBot="1" x14ac:dyDescent="0.4">
      <c r="A64" s="61"/>
      <c r="B64" s="53">
        <f>$B$51</f>
        <v>0</v>
      </c>
      <c r="C64" s="113">
        <f>(B5/12*4)*$B$52</f>
        <v>66433.333333333328</v>
      </c>
      <c r="D64" s="62"/>
      <c r="E64" s="63"/>
      <c r="F64" s="56">
        <f>B64*E64</f>
        <v>0</v>
      </c>
      <c r="G64" s="57">
        <f t="shared" ref="G64:G77" si="8">IF(D64=TRUE,C64,B64)</f>
        <v>0</v>
      </c>
      <c r="H64" s="58" t="e">
        <f t="shared" si="6"/>
        <v>#DIV/0!</v>
      </c>
      <c r="I64" s="59">
        <f t="shared" si="7"/>
        <v>0</v>
      </c>
      <c r="J64" s="60" t="e">
        <f t="shared" ref="J64:J77" si="9">IF(ROUND(H64-I64, 2)&gt;0,ROUND(H64-I64, 2),0)</f>
        <v>#DIV/0!</v>
      </c>
    </row>
    <row r="65" spans="1:10" ht="15" thickBot="1" x14ac:dyDescent="0.4">
      <c r="A65" s="61"/>
      <c r="B65" s="53">
        <f t="shared" ref="B65:B76" si="10">$B$51</f>
        <v>0</v>
      </c>
      <c r="C65" s="113">
        <f>(B5/12*4)*$B$52</f>
        <v>66433.333333333328</v>
      </c>
      <c r="D65" s="62"/>
      <c r="E65" s="63"/>
      <c r="F65" s="56">
        <f t="shared" ref="F65:F77" si="11">B63*E65</f>
        <v>0</v>
      </c>
      <c r="G65" s="57">
        <f t="shared" si="8"/>
        <v>0</v>
      </c>
      <c r="H65" s="58" t="e">
        <f t="shared" si="6"/>
        <v>#DIV/0!</v>
      </c>
      <c r="I65" s="59">
        <f t="shared" si="7"/>
        <v>0</v>
      </c>
      <c r="J65" s="60" t="e">
        <f t="shared" si="9"/>
        <v>#DIV/0!</v>
      </c>
    </row>
    <row r="66" spans="1:10" ht="15" thickBot="1" x14ac:dyDescent="0.4">
      <c r="A66" s="61"/>
      <c r="B66" s="53">
        <f t="shared" si="10"/>
        <v>0</v>
      </c>
      <c r="C66" s="113">
        <f>(B5/12*4)*$B$52</f>
        <v>66433.333333333328</v>
      </c>
      <c r="D66" s="62"/>
      <c r="E66" s="63"/>
      <c r="F66" s="56">
        <f t="shared" si="11"/>
        <v>0</v>
      </c>
      <c r="G66" s="57">
        <f t="shared" si="8"/>
        <v>0</v>
      </c>
      <c r="H66" s="58" t="e">
        <f t="shared" si="6"/>
        <v>#DIV/0!</v>
      </c>
      <c r="I66" s="59">
        <f t="shared" si="7"/>
        <v>0</v>
      </c>
      <c r="J66" s="60" t="e">
        <f t="shared" si="9"/>
        <v>#DIV/0!</v>
      </c>
    </row>
    <row r="67" spans="1:10" ht="15" thickBot="1" x14ac:dyDescent="0.4">
      <c r="A67" s="61"/>
      <c r="B67" s="53">
        <f t="shared" si="10"/>
        <v>0</v>
      </c>
      <c r="C67" s="113">
        <f>(B5/12*4)*$B$52</f>
        <v>66433.333333333328</v>
      </c>
      <c r="D67" s="62"/>
      <c r="E67" s="63"/>
      <c r="F67" s="56">
        <f t="shared" si="11"/>
        <v>0</v>
      </c>
      <c r="G67" s="57">
        <f t="shared" si="8"/>
        <v>0</v>
      </c>
      <c r="H67" s="58" t="e">
        <f t="shared" si="6"/>
        <v>#DIV/0!</v>
      </c>
      <c r="I67" s="59">
        <f t="shared" si="7"/>
        <v>0</v>
      </c>
      <c r="J67" s="60" t="e">
        <f t="shared" si="9"/>
        <v>#DIV/0!</v>
      </c>
    </row>
    <row r="68" spans="1:10" ht="15" thickBot="1" x14ac:dyDescent="0.4">
      <c r="A68" s="61"/>
      <c r="B68" s="53">
        <f t="shared" si="10"/>
        <v>0</v>
      </c>
      <c r="C68" s="113">
        <f>(B5/12*4)*$B$52</f>
        <v>66433.333333333328</v>
      </c>
      <c r="D68" s="62"/>
      <c r="E68" s="63"/>
      <c r="F68" s="56">
        <f t="shared" si="11"/>
        <v>0</v>
      </c>
      <c r="G68" s="57">
        <f t="shared" si="8"/>
        <v>0</v>
      </c>
      <c r="H68" s="58" t="e">
        <f t="shared" si="6"/>
        <v>#DIV/0!</v>
      </c>
      <c r="I68" s="59">
        <f t="shared" si="7"/>
        <v>0</v>
      </c>
      <c r="J68" s="60" t="e">
        <f t="shared" si="9"/>
        <v>#DIV/0!</v>
      </c>
    </row>
    <row r="69" spans="1:10" ht="15" thickBot="1" x14ac:dyDescent="0.4">
      <c r="A69" s="61"/>
      <c r="B69" s="53">
        <f t="shared" si="10"/>
        <v>0</v>
      </c>
      <c r="C69" s="113">
        <f>(B5/12*4)*$B$52</f>
        <v>66433.333333333328</v>
      </c>
      <c r="D69" s="62"/>
      <c r="E69" s="63"/>
      <c r="F69" s="56">
        <f t="shared" si="11"/>
        <v>0</v>
      </c>
      <c r="G69" s="57">
        <f t="shared" si="8"/>
        <v>0</v>
      </c>
      <c r="H69" s="58" t="e">
        <f t="shared" si="6"/>
        <v>#DIV/0!</v>
      </c>
      <c r="I69" s="59">
        <f t="shared" si="7"/>
        <v>0</v>
      </c>
      <c r="J69" s="60" t="e">
        <f t="shared" si="9"/>
        <v>#DIV/0!</v>
      </c>
    </row>
    <row r="70" spans="1:10" ht="15" thickBot="1" x14ac:dyDescent="0.4">
      <c r="A70" s="61"/>
      <c r="B70" s="53">
        <f t="shared" si="10"/>
        <v>0</v>
      </c>
      <c r="C70" s="113">
        <f>(B5/12*4)*$B$52</f>
        <v>66433.333333333328</v>
      </c>
      <c r="D70" s="62"/>
      <c r="E70" s="63"/>
      <c r="F70" s="56">
        <f t="shared" si="11"/>
        <v>0</v>
      </c>
      <c r="G70" s="57">
        <f t="shared" si="8"/>
        <v>0</v>
      </c>
      <c r="H70" s="58" t="e">
        <f t="shared" si="6"/>
        <v>#DIV/0!</v>
      </c>
      <c r="I70" s="59">
        <f t="shared" si="7"/>
        <v>0</v>
      </c>
      <c r="J70" s="60" t="e">
        <f t="shared" si="9"/>
        <v>#DIV/0!</v>
      </c>
    </row>
    <row r="71" spans="1:10" ht="15" thickBot="1" x14ac:dyDescent="0.4">
      <c r="A71" s="61"/>
      <c r="B71" s="53">
        <f t="shared" si="10"/>
        <v>0</v>
      </c>
      <c r="C71" s="113">
        <f>(B5/12*4)*$B$52</f>
        <v>66433.333333333328</v>
      </c>
      <c r="D71" s="62"/>
      <c r="E71" s="63"/>
      <c r="F71" s="56">
        <f t="shared" si="11"/>
        <v>0</v>
      </c>
      <c r="G71" s="57">
        <f t="shared" si="8"/>
        <v>0</v>
      </c>
      <c r="H71" s="58" t="e">
        <f t="shared" si="6"/>
        <v>#DIV/0!</v>
      </c>
      <c r="I71" s="59">
        <f t="shared" si="7"/>
        <v>0</v>
      </c>
      <c r="J71" s="60" t="e">
        <f t="shared" si="9"/>
        <v>#DIV/0!</v>
      </c>
    </row>
    <row r="72" spans="1:10" ht="15" thickBot="1" x14ac:dyDescent="0.4">
      <c r="A72" s="61"/>
      <c r="B72" s="53">
        <f t="shared" si="10"/>
        <v>0</v>
      </c>
      <c r="C72" s="113">
        <f>(B5/12*4)*$B$52</f>
        <v>66433.333333333328</v>
      </c>
      <c r="D72" s="62"/>
      <c r="E72" s="63"/>
      <c r="F72" s="56">
        <f t="shared" si="11"/>
        <v>0</v>
      </c>
      <c r="G72" s="57">
        <f t="shared" si="8"/>
        <v>0</v>
      </c>
      <c r="H72" s="58" t="e">
        <f t="shared" si="6"/>
        <v>#DIV/0!</v>
      </c>
      <c r="I72" s="59">
        <f t="shared" si="7"/>
        <v>0</v>
      </c>
      <c r="J72" s="60" t="e">
        <f t="shared" si="9"/>
        <v>#DIV/0!</v>
      </c>
    </row>
    <row r="73" spans="1:10" ht="15" thickBot="1" x14ac:dyDescent="0.4">
      <c r="A73" s="61"/>
      <c r="B73" s="53">
        <f t="shared" si="10"/>
        <v>0</v>
      </c>
      <c r="C73" s="113">
        <f>(B5/12*4)*$B$52</f>
        <v>66433.333333333328</v>
      </c>
      <c r="D73" s="62"/>
      <c r="E73" s="63"/>
      <c r="F73" s="56">
        <f t="shared" si="11"/>
        <v>0</v>
      </c>
      <c r="G73" s="57">
        <f t="shared" si="8"/>
        <v>0</v>
      </c>
      <c r="H73" s="58" t="e">
        <f t="shared" si="6"/>
        <v>#DIV/0!</v>
      </c>
      <c r="I73" s="59">
        <f t="shared" si="7"/>
        <v>0</v>
      </c>
      <c r="J73" s="60" t="e">
        <f t="shared" si="9"/>
        <v>#DIV/0!</v>
      </c>
    </row>
    <row r="74" spans="1:10" ht="15" thickBot="1" x14ac:dyDescent="0.4">
      <c r="A74" s="61"/>
      <c r="B74" s="53">
        <f t="shared" si="10"/>
        <v>0</v>
      </c>
      <c r="C74" s="113">
        <f>(B5/12*4)*$B$52</f>
        <v>66433.333333333328</v>
      </c>
      <c r="D74" s="62"/>
      <c r="E74" s="63"/>
      <c r="F74" s="56">
        <f t="shared" si="11"/>
        <v>0</v>
      </c>
      <c r="G74" s="57">
        <f t="shared" si="8"/>
        <v>0</v>
      </c>
      <c r="H74" s="58" t="e">
        <f t="shared" si="6"/>
        <v>#DIV/0!</v>
      </c>
      <c r="I74" s="59">
        <f t="shared" si="7"/>
        <v>0</v>
      </c>
      <c r="J74" s="60" t="e">
        <f t="shared" si="9"/>
        <v>#DIV/0!</v>
      </c>
    </row>
    <row r="75" spans="1:10" ht="15" thickBot="1" x14ac:dyDescent="0.4">
      <c r="A75" s="61"/>
      <c r="B75" s="53">
        <f t="shared" si="10"/>
        <v>0</v>
      </c>
      <c r="C75" s="113">
        <f>(B5/12*4)*$B$52</f>
        <v>66433.333333333328</v>
      </c>
      <c r="D75" s="62"/>
      <c r="E75" s="63"/>
      <c r="F75" s="56">
        <f t="shared" si="11"/>
        <v>0</v>
      </c>
      <c r="G75" s="57">
        <f t="shared" si="8"/>
        <v>0</v>
      </c>
      <c r="H75" s="58" t="e">
        <f t="shared" si="6"/>
        <v>#DIV/0!</v>
      </c>
      <c r="I75" s="59">
        <f t="shared" si="7"/>
        <v>0</v>
      </c>
      <c r="J75" s="60" t="e">
        <f t="shared" si="9"/>
        <v>#DIV/0!</v>
      </c>
    </row>
    <row r="76" spans="1:10" ht="15" thickBot="1" x14ac:dyDescent="0.4">
      <c r="A76" s="61"/>
      <c r="B76" s="53">
        <f t="shared" si="10"/>
        <v>0</v>
      </c>
      <c r="C76" s="113">
        <f>(B5/12*4)*$B$52</f>
        <v>66433.333333333328</v>
      </c>
      <c r="D76" s="62"/>
      <c r="E76" s="63"/>
      <c r="F76" s="56">
        <f t="shared" si="11"/>
        <v>0</v>
      </c>
      <c r="G76" s="57">
        <f t="shared" si="8"/>
        <v>0</v>
      </c>
      <c r="H76" s="58" t="e">
        <f t="shared" si="6"/>
        <v>#DIV/0!</v>
      </c>
      <c r="I76" s="59">
        <f t="shared" si="7"/>
        <v>0</v>
      </c>
      <c r="J76" s="60" t="e">
        <f t="shared" si="9"/>
        <v>#DIV/0!</v>
      </c>
    </row>
    <row r="77" spans="1:10" ht="15" thickBot="1" x14ac:dyDescent="0.4">
      <c r="A77" s="64"/>
      <c r="B77" s="65">
        <f>$B$51</f>
        <v>0</v>
      </c>
      <c r="C77" s="113">
        <f>(B5/12*4)*$B$52</f>
        <v>66433.333333333328</v>
      </c>
      <c r="D77" s="66"/>
      <c r="E77" s="67"/>
      <c r="F77" s="68">
        <f t="shared" si="11"/>
        <v>0</v>
      </c>
      <c r="G77" s="69">
        <f t="shared" si="8"/>
        <v>0</v>
      </c>
      <c r="H77" s="70" t="e">
        <f t="shared" si="6"/>
        <v>#DIV/0!</v>
      </c>
      <c r="I77" s="71">
        <f t="shared" si="7"/>
        <v>0</v>
      </c>
      <c r="J77" s="72" t="e">
        <f t="shared" si="9"/>
        <v>#DIV/0!</v>
      </c>
    </row>
    <row r="78" spans="1:10" x14ac:dyDescent="0.35">
      <c r="A78" s="73" t="s">
        <v>59</v>
      </c>
      <c r="B78" s="74"/>
      <c r="C78" s="74"/>
      <c r="D78" s="75"/>
      <c r="E78" s="76">
        <f>SUM(E61:E77)</f>
        <v>0</v>
      </c>
      <c r="F78" s="77">
        <f>SUM(F61:F77)</f>
        <v>0</v>
      </c>
      <c r="G78" s="78"/>
      <c r="H78" s="79"/>
      <c r="I78" s="80"/>
      <c r="J78" s="80"/>
    </row>
    <row r="81" spans="1:1" x14ac:dyDescent="0.35">
      <c r="A81" s="81"/>
    </row>
  </sheetData>
  <mergeCells count="34">
    <mergeCell ref="J2:M2"/>
    <mergeCell ref="J3:M3"/>
    <mergeCell ref="J4:L4"/>
    <mergeCell ref="J5:M5"/>
    <mergeCell ref="A6:D7"/>
    <mergeCell ref="J6:M6"/>
    <mergeCell ref="J7:M7"/>
    <mergeCell ref="J42:M42"/>
    <mergeCell ref="J8:M8"/>
    <mergeCell ref="J9:M9"/>
    <mergeCell ref="B10:D10"/>
    <mergeCell ref="J10:M10"/>
    <mergeCell ref="B11:D11"/>
    <mergeCell ref="J11:M11"/>
    <mergeCell ref="B12:D12"/>
    <mergeCell ref="J12:M12"/>
    <mergeCell ref="A13:D13"/>
    <mergeCell ref="J13:M13"/>
    <mergeCell ref="I16:J16"/>
    <mergeCell ref="J43:M43"/>
    <mergeCell ref="J44:M44"/>
    <mergeCell ref="J45:M45"/>
    <mergeCell ref="A46:D47"/>
    <mergeCell ref="J46:M46"/>
    <mergeCell ref="J47:M47"/>
    <mergeCell ref="A53:D53"/>
    <mergeCell ref="I56:J56"/>
    <mergeCell ref="J48:M48"/>
    <mergeCell ref="J49:M49"/>
    <mergeCell ref="J50:M50"/>
    <mergeCell ref="B51:D51"/>
    <mergeCell ref="J51:N51"/>
    <mergeCell ref="B52:D52"/>
    <mergeCell ref="J52:N52"/>
  </mergeCells>
  <conditionalFormatting sqref="E38">
    <cfRule type="cellIs" priority="1" operator="notEqual">
      <formula>1</formula>
    </cfRule>
    <cfRule type="cellIs" dxfId="5" priority="5" operator="lessThan">
      <formula>1</formula>
    </cfRule>
    <cfRule type="cellIs" dxfId="4" priority="6" operator="lessThan">
      <formula>1</formula>
    </cfRule>
    <cfRule type="cellIs" dxfId="3" priority="7" operator="lessThan">
      <formula>1</formula>
    </cfRule>
  </conditionalFormatting>
  <conditionalFormatting sqref="E78">
    <cfRule type="cellIs" dxfId="2" priority="2" operator="lessThan">
      <formula>1</formula>
    </cfRule>
    <cfRule type="cellIs" dxfId="1" priority="3" operator="lessThan">
      <formula>1</formula>
    </cfRule>
    <cfRule type="cellIs" dxfId="0" priority="4" operator="lessThan">
      <formula>1</formula>
    </cfRule>
  </conditionalFormatting>
  <dataValidations count="1">
    <dataValidation type="list" allowBlank="1" showInputMessage="1" showErrorMessage="1" sqref="D23:D37 D63:D77">
      <formula1>TF</formula1>
    </dataValidation>
  </dataValidations>
  <hyperlinks>
    <hyperlink ref="C1" r:id="rId1"/>
  </hyperlinks>
  <pageMargins left="0.7" right="0.7" top="0.75" bottom="0.75" header="0.3" footer="0.3"/>
  <pageSetup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9" sqref="F29"/>
    </sheetView>
  </sheetViews>
  <sheetFormatPr defaultRowHeight="14.5" x14ac:dyDescent="0.35"/>
  <sheetData>
    <row r="1" spans="1:1" x14ac:dyDescent="0.35">
      <c r="A1" t="b">
        <v>1</v>
      </c>
    </row>
    <row r="2" spans="1:1" x14ac:dyDescent="0.35">
      <c r="A2" t="b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January-May &amp; June PAR Periods</vt:lpstr>
      <vt:lpstr>July-Aug &amp; Sept-Dec PAR Periods</vt:lpstr>
      <vt:lpstr>Sheet1</vt:lpstr>
      <vt:lpstr>TF</vt:lpstr>
    </vt:vector>
  </TitlesOfParts>
  <Company>Boston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Gerome, Craig T</dc:creator>
  <cp:lastModifiedBy>Dinoto, Anne F</cp:lastModifiedBy>
  <dcterms:created xsi:type="dcterms:W3CDTF">2017-07-13T19:20:55Z</dcterms:created>
  <dcterms:modified xsi:type="dcterms:W3CDTF">2021-02-01T15:01:05Z</dcterms:modified>
</cp:coreProperties>
</file>