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G:\Compliance\EFFORT\- PAR PREP - Tasks &amp; Checklist\-- IN JAN &amp; JULY (ticket) --Update New CAP Amount\Worksheets-DHHS Salary Cap Impact on PAR-cost share calculation\CY2026\To Lauren\New folder\"/>
    </mc:Choice>
  </mc:AlternateContent>
  <xr:revisionPtr revIDLastSave="0" documentId="13_ncr:1_{080B2C7B-E61E-4FDF-8064-C083A5943AE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Faculty CAP Worksheet" sheetId="1" r:id="rId1"/>
    <sheet name="Sheet1" sheetId="2" state="hidden" r:id="rId2"/>
  </sheets>
  <definedNames>
    <definedName name="TF">Sheet1!$A$1:$A$2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1" l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2" i="1"/>
  <c r="C38" i="1"/>
  <c r="E39" i="1"/>
  <c r="I38" i="1"/>
  <c r="B38" i="1"/>
  <c r="F38" i="1" s="1"/>
  <c r="I37" i="1"/>
  <c r="B37" i="1"/>
  <c r="F37" i="1" s="1"/>
  <c r="I36" i="1"/>
  <c r="B36" i="1"/>
  <c r="F36" i="1" s="1"/>
  <c r="I35" i="1"/>
  <c r="B35" i="1"/>
  <c r="F35" i="1" s="1"/>
  <c r="I34" i="1"/>
  <c r="B34" i="1"/>
  <c r="F34" i="1" s="1"/>
  <c r="I33" i="1"/>
  <c r="B33" i="1"/>
  <c r="G33" i="1" s="1"/>
  <c r="I32" i="1"/>
  <c r="B32" i="1"/>
  <c r="F32" i="1" s="1"/>
  <c r="I31" i="1"/>
  <c r="B31" i="1"/>
  <c r="F31" i="1" s="1"/>
  <c r="I30" i="1"/>
  <c r="B30" i="1"/>
  <c r="F30" i="1" s="1"/>
  <c r="I29" i="1"/>
  <c r="B29" i="1"/>
  <c r="F29" i="1" s="1"/>
  <c r="I28" i="1"/>
  <c r="B28" i="1"/>
  <c r="F28" i="1" s="1"/>
  <c r="I27" i="1"/>
  <c r="B27" i="1"/>
  <c r="F27" i="1" s="1"/>
  <c r="I26" i="1"/>
  <c r="B26" i="1"/>
  <c r="F26" i="1" s="1"/>
  <c r="I25" i="1"/>
  <c r="B25" i="1"/>
  <c r="G25" i="1" s="1"/>
  <c r="I24" i="1"/>
  <c r="B24" i="1"/>
  <c r="F24" i="1" s="1"/>
  <c r="F22" i="1"/>
  <c r="B22" i="1"/>
  <c r="G22" i="1" s="1"/>
  <c r="G36" i="1" l="1"/>
  <c r="H36" i="1" s="1"/>
  <c r="J36" i="1" s="1"/>
  <c r="G37" i="1"/>
  <c r="H37" i="1" s="1"/>
  <c r="J37" i="1" s="1"/>
  <c r="G27" i="1"/>
  <c r="G35" i="1"/>
  <c r="H35" i="1" s="1"/>
  <c r="J35" i="1" s="1"/>
  <c r="G26" i="1"/>
  <c r="H26" i="1" s="1"/>
  <c r="J26" i="1" s="1"/>
  <c r="G29" i="1"/>
  <c r="H29" i="1" s="1"/>
  <c r="J29" i="1" s="1"/>
  <c r="G32" i="1"/>
  <c r="H32" i="1" s="1"/>
  <c r="J32" i="1" s="1"/>
  <c r="G31" i="1"/>
  <c r="H31" i="1" s="1"/>
  <c r="J31" i="1" s="1"/>
  <c r="G38" i="1"/>
  <c r="H38" i="1" s="1"/>
  <c r="J38" i="1" s="1"/>
  <c r="F33" i="1"/>
  <c r="H33" i="1" s="1"/>
  <c r="J33" i="1" s="1"/>
  <c r="F25" i="1"/>
  <c r="H25" i="1" s="1"/>
  <c r="J25" i="1" s="1"/>
  <c r="G28" i="1"/>
  <c r="H28" i="1" s="1"/>
  <c r="J28" i="1" s="1"/>
  <c r="G24" i="1"/>
  <c r="H24" i="1" s="1"/>
  <c r="J24" i="1" s="1"/>
  <c r="G34" i="1"/>
  <c r="H34" i="1" s="1"/>
  <c r="J34" i="1" s="1"/>
  <c r="H27" i="1"/>
  <c r="J27" i="1" s="1"/>
  <c r="G30" i="1"/>
  <c r="H30" i="1" s="1"/>
  <c r="J30" i="1" s="1"/>
  <c r="I22" i="1" l="1"/>
  <c r="F39" i="1"/>
</calcChain>
</file>

<file path=xl/sharedStrings.xml><?xml version="1.0" encoding="utf-8"?>
<sst xmlns="http://schemas.openxmlformats.org/spreadsheetml/2006/main" count="67" uniqueCount="62">
  <si>
    <t>Boston University</t>
  </si>
  <si>
    <t>Instructions:</t>
  </si>
  <si>
    <t>Step 1:</t>
  </si>
  <si>
    <t xml:space="preserve">Cell# B10:  Enter Employee Name </t>
  </si>
  <si>
    <t>DHHS Salary Impact on Submitted PAR</t>
  </si>
  <si>
    <t>Step 2:</t>
  </si>
  <si>
    <r>
      <rPr>
        <b/>
        <sz val="11"/>
        <rFont val="Calibri"/>
        <family val="2"/>
        <scheme val="minor"/>
      </rPr>
      <t>NOTE:</t>
    </r>
    <r>
      <rPr>
        <sz val="11"/>
        <rFont val="Calibri"/>
        <family val="2"/>
        <scheme val="minor"/>
      </rPr>
      <t xml:space="preserve"> This should include base salary and all other forms of overbase compensation that are effort eligible.</t>
    </r>
  </si>
  <si>
    <t>A list of all wage types can be found on the tab titled:  WAGE TYPES</t>
  </si>
  <si>
    <t>Step 3:</t>
  </si>
  <si>
    <t>ENTER DATA ONLY IN YELLOW HIGHLIGHTED AREAS</t>
  </si>
  <si>
    <t>Step 4:</t>
  </si>
  <si>
    <t>Step 5:</t>
  </si>
  <si>
    <t>Step 6:</t>
  </si>
  <si>
    <t>Name</t>
  </si>
  <si>
    <t>Step 7:</t>
  </si>
  <si>
    <t>6 Months Salary</t>
  </si>
  <si>
    <t>Step 8:</t>
  </si>
  <si>
    <t>% of Time</t>
  </si>
  <si>
    <t>*</t>
  </si>
  <si>
    <t>Step 9:</t>
  </si>
  <si>
    <t>* Defaults to 100% time; change only if employed less than 100% during the PAR period</t>
  </si>
  <si>
    <t>Step 10:</t>
  </si>
  <si>
    <t>Effort to be listed on PAR</t>
  </si>
  <si>
    <t>Subject to</t>
  </si>
  <si>
    <t>"% of Salary</t>
  </si>
  <si>
    <t>% of</t>
  </si>
  <si>
    <t>Sponsored Award</t>
  </si>
  <si>
    <t>DHHS CAP</t>
  </si>
  <si>
    <t>Charged"</t>
  </si>
  <si>
    <t>Effort</t>
  </si>
  <si>
    <t>Number</t>
  </si>
  <si>
    <t>Select True for Yes</t>
  </si>
  <si>
    <t>as listed on</t>
  </si>
  <si>
    <t>Salary Charged</t>
  </si>
  <si>
    <t>Post</t>
  </si>
  <si>
    <t>CAP</t>
  </si>
  <si>
    <t>Expended</t>
  </si>
  <si>
    <t>Cost Shared</t>
  </si>
  <si>
    <t>950xxxxxxx / 955xxxxxxx / 994xxxxxxx</t>
  </si>
  <si>
    <t>Select False for No</t>
  </si>
  <si>
    <t>the PAR</t>
  </si>
  <si>
    <t>Based on PAR</t>
  </si>
  <si>
    <t>Max Salary</t>
  </si>
  <si>
    <t>to Sections I, II. A, III</t>
  </si>
  <si>
    <t>to Section II. B.</t>
  </si>
  <si>
    <t>Non-Sponsored Activity</t>
  </si>
  <si>
    <t>Subtotal:</t>
  </si>
  <si>
    <t>Find the wage types information</t>
  </si>
  <si>
    <t>Sponsored Programs</t>
  </si>
  <si>
    <t>CY2026 Salary Cap</t>
  </si>
  <si>
    <t>BU ID</t>
  </si>
  <si>
    <t xml:space="preserve">Cell# B11:  Enter Employee UID </t>
  </si>
  <si>
    <t>Cell# B12:  Enter Total University Compensation for the six month PAR period</t>
  </si>
  <si>
    <t>Cell# B13: Defaults to 100%; change percentage only if less than 100% to reflect percentage of time employed at BU</t>
  </si>
  <si>
    <t xml:space="preserve">Cell# E22: Enter total salary percentage for non-sponsored accounts as shown on PAR </t>
  </si>
  <si>
    <t>Cell# A24 - A38: Enter all sponsored award numbers BU employee is associated with</t>
  </si>
  <si>
    <t>Cell# D24 - D38: For each sponsored award number, select TRUE or FALSE if sponsored award is subject to DHHS CAP (Use drop-down list)</t>
  </si>
  <si>
    <t>Cell# E24 - E38:  For each sponsored award number, enter total salary percentage per account as shown on PAR</t>
  </si>
  <si>
    <r>
      <t xml:space="preserve">Cell# I22: Effort to be listed on PAR in "% of Effort Expended" column.  This % of effort should be noted in </t>
    </r>
    <r>
      <rPr>
        <b/>
        <sz val="11"/>
        <rFont val="Calibri"/>
        <family val="2"/>
        <scheme val="minor"/>
      </rPr>
      <t>Category I, Non-Sponsored Activity</t>
    </r>
    <r>
      <rPr>
        <sz val="11"/>
        <rFont val="Calibri"/>
        <family val="2"/>
        <scheme val="minor"/>
      </rPr>
      <t xml:space="preserve"> for the six month PAR period</t>
    </r>
  </si>
  <si>
    <r>
      <t>Cell# I24 - I38:  Effort to be listed on PAR in "% of Effort Expended" column. This % of effort should be noted by sponsored award number in either</t>
    </r>
    <r>
      <rPr>
        <b/>
        <sz val="11"/>
        <rFont val="Calibri"/>
        <family val="2"/>
        <scheme val="minor"/>
      </rPr>
      <t xml:space="preserve"> Category II. A. or Category III. </t>
    </r>
    <r>
      <rPr>
        <sz val="11"/>
        <rFont val="Calibri"/>
        <family val="2"/>
        <scheme val="minor"/>
      </rPr>
      <t>for the six month PAR period</t>
    </r>
  </si>
  <si>
    <r>
      <t xml:space="preserve">Cell# J24 - J38: Effort to be listed on PAR in "% of Effort Expended" column.  This % of effort should be noted by sponsored award number in </t>
    </r>
    <r>
      <rPr>
        <b/>
        <sz val="11"/>
        <rFont val="Calibri"/>
        <family val="2"/>
        <scheme val="minor"/>
      </rPr>
      <t>Category II. B., Cost Sharing Activity</t>
    </r>
    <r>
      <rPr>
        <sz val="11"/>
        <rFont val="Calibri"/>
        <family val="2"/>
        <scheme val="minor"/>
      </rPr>
      <t xml:space="preserve"> for the six month PAR period</t>
    </r>
  </si>
  <si>
    <t>Step 11: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</si>
</sst>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4FE6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6" fillId="0" borderId="0" xfId="0" applyFont="1"/>
    <xf numFmtId="0" fontId="0" fillId="0" borderId="0" xfId="0" applyAlignment="1">
      <alignment horizontal="left"/>
    </xf>
    <xf numFmtId="0" fontId="4" fillId="0" borderId="0" xfId="0" applyFont="1" applyAlignment="1">
      <alignment horizontal="right" vertical="top"/>
    </xf>
    <xf numFmtId="0" fontId="2" fillId="0" borderId="1" xfId="0" applyFont="1" applyBorder="1"/>
    <xf numFmtId="0" fontId="2" fillId="0" borderId="4" xfId="0" applyFont="1" applyBorder="1"/>
    <xf numFmtId="0" fontId="2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0" fillId="0" borderId="11" xfId="0" applyBorder="1" applyAlignment="1">
      <alignment horizontal="left"/>
    </xf>
    <xf numFmtId="44" fontId="0" fillId="0" borderId="12" xfId="0" applyNumberFormat="1" applyBorder="1"/>
    <xf numFmtId="0" fontId="0" fillId="0" borderId="12" xfId="0" applyBorder="1" applyAlignment="1">
      <alignment horizontal="center"/>
    </xf>
    <xf numFmtId="9" fontId="0" fillId="2" borderId="12" xfId="2" applyFont="1" applyFill="1" applyBorder="1" applyProtection="1">
      <protection locked="0"/>
    </xf>
    <xf numFmtId="44" fontId="0" fillId="0" borderId="12" xfId="1" applyFont="1" applyBorder="1" applyProtection="1"/>
    <xf numFmtId="44" fontId="0" fillId="0" borderId="12" xfId="1" applyFont="1" applyBorder="1" applyAlignment="1" applyProtection="1">
      <alignment horizontal="center"/>
    </xf>
    <xf numFmtId="9" fontId="0" fillId="0" borderId="12" xfId="2" applyFont="1" applyBorder="1" applyProtection="1"/>
    <xf numFmtId="9" fontId="0" fillId="3" borderId="11" xfId="2" applyFont="1" applyFill="1" applyBorder="1" applyProtection="1"/>
    <xf numFmtId="9" fontId="0" fillId="4" borderId="13" xfId="0" applyNumberFormat="1" applyFill="1" applyBorder="1"/>
    <xf numFmtId="0" fontId="0" fillId="4" borderId="14" xfId="0" applyFill="1" applyBorder="1" applyAlignment="1">
      <alignment horizontal="left"/>
    </xf>
    <xf numFmtId="44" fontId="0" fillId="4" borderId="0" xfId="0" applyNumberFormat="1" applyFill="1"/>
    <xf numFmtId="0" fontId="0" fillId="4" borderId="0" xfId="0" applyFill="1" applyAlignment="1">
      <alignment horizontal="center"/>
    </xf>
    <xf numFmtId="44" fontId="0" fillId="4" borderId="0" xfId="1" applyFont="1" applyFill="1" applyBorder="1" applyProtection="1"/>
    <xf numFmtId="44" fontId="0" fillId="4" borderId="0" xfId="1" applyFont="1" applyFill="1" applyBorder="1" applyAlignment="1" applyProtection="1">
      <alignment horizontal="center"/>
    </xf>
    <xf numFmtId="9" fontId="0" fillId="4" borderId="0" xfId="2" applyFont="1" applyFill="1" applyBorder="1" applyProtection="1"/>
    <xf numFmtId="0" fontId="0" fillId="2" borderId="5" xfId="0" applyFill="1" applyBorder="1" applyAlignment="1" applyProtection="1">
      <alignment horizontal="left"/>
      <protection locked="0"/>
    </xf>
    <xf numFmtId="44" fontId="0" fillId="0" borderId="0" xfId="0" applyNumberFormat="1"/>
    <xf numFmtId="0" fontId="0" fillId="2" borderId="15" xfId="0" applyFill="1" applyBorder="1" applyAlignment="1" applyProtection="1">
      <alignment horizontal="center"/>
      <protection locked="0"/>
    </xf>
    <xf numFmtId="44" fontId="0" fillId="0" borderId="15" xfId="1" applyFont="1" applyBorder="1" applyProtection="1"/>
    <xf numFmtId="44" fontId="0" fillId="0" borderId="0" xfId="1" applyFont="1" applyBorder="1" applyAlignment="1" applyProtection="1">
      <alignment horizontal="center"/>
    </xf>
    <xf numFmtId="9" fontId="0" fillId="0" borderId="16" xfId="2" applyFont="1" applyBorder="1" applyProtection="1"/>
    <xf numFmtId="9" fontId="0" fillId="3" borderId="0" xfId="0" applyNumberFormat="1" applyFill="1"/>
    <xf numFmtId="9" fontId="0" fillId="3" borderId="16" xfId="0" applyNumberFormat="1" applyFill="1" applyBorder="1"/>
    <xf numFmtId="0" fontId="0" fillId="2" borderId="14" xfId="0" applyFill="1" applyBorder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9" fontId="0" fillId="2" borderId="0" xfId="2" applyFont="1" applyFill="1" applyBorder="1" applyProtection="1">
      <protection locked="0"/>
    </xf>
    <xf numFmtId="44" fontId="0" fillId="0" borderId="0" xfId="1" applyFont="1" applyBorder="1" applyProtection="1"/>
    <xf numFmtId="0" fontId="0" fillId="2" borderId="17" xfId="0" applyFill="1" applyBorder="1" applyAlignment="1" applyProtection="1">
      <alignment horizontal="left"/>
      <protection locked="0"/>
    </xf>
    <xf numFmtId="44" fontId="0" fillId="0" borderId="18" xfId="0" applyNumberFormat="1" applyBorder="1"/>
    <xf numFmtId="0" fontId="0" fillId="2" borderId="18" xfId="0" applyFill="1" applyBorder="1" applyAlignment="1" applyProtection="1">
      <alignment horizontal="center"/>
      <protection locked="0"/>
    </xf>
    <xf numFmtId="9" fontId="0" fillId="2" borderId="18" xfId="2" applyFont="1" applyFill="1" applyBorder="1" applyProtection="1">
      <protection locked="0"/>
    </xf>
    <xf numFmtId="44" fontId="0" fillId="0" borderId="18" xfId="1" applyFont="1" applyBorder="1" applyProtection="1"/>
    <xf numFmtId="44" fontId="0" fillId="0" borderId="18" xfId="1" applyFont="1" applyBorder="1" applyAlignment="1" applyProtection="1">
      <alignment horizontal="center"/>
    </xf>
    <xf numFmtId="9" fontId="0" fillId="0" borderId="19" xfId="2" applyFont="1" applyBorder="1" applyProtection="1"/>
    <xf numFmtId="9" fontId="0" fillId="3" borderId="18" xfId="0" applyNumberFormat="1" applyFill="1" applyBorder="1"/>
    <xf numFmtId="9" fontId="0" fillId="3" borderId="19" xfId="0" applyNumberFormat="1" applyFill="1" applyBorder="1"/>
    <xf numFmtId="0" fontId="2" fillId="0" borderId="0" xfId="0" applyFont="1" applyAlignment="1">
      <alignment horizontal="left"/>
    </xf>
    <xf numFmtId="9" fontId="2" fillId="0" borderId="0" xfId="2" applyFont="1" applyFill="1" applyProtection="1"/>
    <xf numFmtId="44" fontId="2" fillId="0" borderId="0" xfId="1" applyFont="1" applyFill="1" applyProtection="1"/>
    <xf numFmtId="44" fontId="0" fillId="0" borderId="0" xfId="1" applyFont="1" applyFill="1" applyAlignment="1" applyProtection="1">
      <alignment horizontal="center"/>
    </xf>
    <xf numFmtId="9" fontId="0" fillId="0" borderId="0" xfId="2" applyFont="1" applyProtection="1"/>
    <xf numFmtId="9" fontId="0" fillId="0" borderId="0" xfId="0" applyNumberFormat="1"/>
    <xf numFmtId="8" fontId="0" fillId="0" borderId="0" xfId="0" applyNumberFormat="1" applyAlignment="1">
      <alignment horizontal="center"/>
    </xf>
    <xf numFmtId="9" fontId="0" fillId="0" borderId="0" xfId="2" applyFont="1" applyFill="1" applyProtection="1"/>
    <xf numFmtId="0" fontId="9" fillId="0" borderId="0" xfId="3" applyProtection="1"/>
    <xf numFmtId="9" fontId="0" fillId="4" borderId="5" xfId="2" applyFont="1" applyFill="1" applyBorder="1" applyProtection="1"/>
    <xf numFmtId="9" fontId="0" fillId="4" borderId="6" xfId="0" applyNumberFormat="1" applyFill="1" applyBorder="1"/>
    <xf numFmtId="44" fontId="0" fillId="0" borderId="15" xfId="0" applyNumberFormat="1" applyBorder="1"/>
    <xf numFmtId="9" fontId="0" fillId="2" borderId="15" xfId="2" applyFont="1" applyFill="1" applyBorder="1" applyProtection="1">
      <protection locked="0"/>
    </xf>
    <xf numFmtId="44" fontId="0" fillId="0" borderId="15" xfId="1" applyFont="1" applyBorder="1" applyAlignment="1" applyProtection="1">
      <alignment horizontal="center"/>
    </xf>
    <xf numFmtId="9" fontId="0" fillId="0" borderId="6" xfId="2" applyFont="1" applyBorder="1" applyProtection="1"/>
    <xf numFmtId="9" fontId="0" fillId="3" borderId="15" xfId="0" applyNumberFormat="1" applyFill="1" applyBorder="1"/>
    <xf numFmtId="9" fontId="0" fillId="3" borderId="6" xfId="0" applyNumberFormat="1" applyFill="1" applyBorder="1"/>
    <xf numFmtId="6" fontId="2" fillId="0" borderId="0" xfId="0" applyNumberFormat="1" applyFont="1"/>
    <xf numFmtId="0" fontId="2" fillId="5" borderId="0" xfId="0" applyFont="1" applyFill="1"/>
    <xf numFmtId="49" fontId="0" fillId="2" borderId="1" xfId="0" applyNumberFormat="1" applyFill="1" applyBorder="1" applyProtection="1">
      <protection locked="0"/>
    </xf>
    <xf numFmtId="49" fontId="0" fillId="2" borderId="2" xfId="0" applyNumberFormat="1" applyFill="1" applyBorder="1" applyProtection="1">
      <protection locked="0"/>
    </xf>
    <xf numFmtId="49" fontId="0" fillId="2" borderId="3" xfId="0" applyNumberFormat="1" applyFill="1" applyBorder="1" applyProtection="1">
      <protection locked="0"/>
    </xf>
    <xf numFmtId="44" fontId="0" fillId="2" borderId="1" xfId="1" applyFont="1" applyFill="1" applyBorder="1" applyProtection="1">
      <protection locked="0"/>
    </xf>
    <xf numFmtId="44" fontId="0" fillId="2" borderId="2" xfId="1" applyFont="1" applyFill="1" applyBorder="1" applyProtection="1">
      <protection locked="0"/>
    </xf>
    <xf numFmtId="44" fontId="0" fillId="2" borderId="3" xfId="1" applyFont="1" applyFill="1" applyBorder="1" applyProtection="1">
      <protection locked="0"/>
    </xf>
    <xf numFmtId="0" fontId="7" fillId="2" borderId="0" xfId="0" applyFont="1" applyFill="1" applyAlignment="1">
      <alignment horizontal="center" vertical="center"/>
    </xf>
    <xf numFmtId="49" fontId="0" fillId="2" borderId="1" xfId="0" applyNumberFormat="1" applyFill="1" applyBorder="1" applyProtection="1">
      <protection locked="0"/>
    </xf>
    <xf numFmtId="49" fontId="0" fillId="2" borderId="2" xfId="0" applyNumberFormat="1" applyFill="1" applyBorder="1" applyProtection="1">
      <protection locked="0"/>
    </xf>
    <xf numFmtId="49" fontId="0" fillId="2" borderId="3" xfId="0" applyNumberFormat="1" applyFill="1" applyBorder="1" applyProtection="1">
      <protection locked="0"/>
    </xf>
    <xf numFmtId="9" fontId="0" fillId="2" borderId="1" xfId="2" applyFont="1" applyFill="1" applyBorder="1" applyProtection="1">
      <protection locked="0"/>
    </xf>
    <xf numFmtId="9" fontId="0" fillId="2" borderId="2" xfId="2" applyFont="1" applyFill="1" applyBorder="1" applyProtection="1">
      <protection locked="0"/>
    </xf>
    <xf numFmtId="9" fontId="0" fillId="2" borderId="3" xfId="2" applyFont="1" applyFill="1" applyBorder="1" applyProtection="1">
      <protection locked="0"/>
    </xf>
    <xf numFmtId="0" fontId="8" fillId="0" borderId="0" xfId="0" applyFont="1"/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left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3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bu.edu/researchsupport/forms-policies/wage-typ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2"/>
  <sheetViews>
    <sheetView tabSelected="1" workbookViewId="0">
      <selection activeCell="C4" sqref="C4"/>
    </sheetView>
  </sheetViews>
  <sheetFormatPr defaultColWidth="9.140625" defaultRowHeight="15" x14ac:dyDescent="0.25"/>
  <cols>
    <col min="1" max="1" width="35.85546875" customWidth="1"/>
    <col min="2" max="2" width="15.85546875" customWidth="1"/>
    <col min="3" max="3" width="12.85546875" customWidth="1"/>
    <col min="4" max="4" width="18.85546875" customWidth="1"/>
    <col min="5" max="5" width="24.5703125" customWidth="1"/>
    <col min="6" max="6" width="28" hidden="1" customWidth="1"/>
    <col min="7" max="8" width="12.5703125" hidden="1" customWidth="1"/>
    <col min="9" max="10" width="20.85546875" customWidth="1"/>
    <col min="11" max="11" width="24.85546875" customWidth="1"/>
    <col min="12" max="12" width="25.85546875" customWidth="1"/>
    <col min="13" max="13" width="28.85546875" customWidth="1"/>
  </cols>
  <sheetData>
    <row r="1" spans="1:14" x14ac:dyDescent="0.25">
      <c r="A1" s="1" t="s">
        <v>0</v>
      </c>
      <c r="C1" s="66" t="s">
        <v>47</v>
      </c>
      <c r="I1" s="2" t="s">
        <v>1</v>
      </c>
      <c r="J1" s="3"/>
      <c r="K1" s="3"/>
      <c r="L1" s="3"/>
      <c r="M1" s="3"/>
    </row>
    <row r="2" spans="1:14" x14ac:dyDescent="0.25">
      <c r="A2" s="1" t="s">
        <v>48</v>
      </c>
      <c r="I2" s="4" t="s">
        <v>2</v>
      </c>
      <c r="J2" s="3" t="s">
        <v>3</v>
      </c>
      <c r="K2" s="3"/>
      <c r="L2" s="3"/>
      <c r="M2" s="3"/>
    </row>
    <row r="3" spans="1:14" ht="15" customHeight="1" x14ac:dyDescent="0.25">
      <c r="A3" s="1" t="s">
        <v>4</v>
      </c>
      <c r="I3" s="4" t="s">
        <v>5</v>
      </c>
      <c r="J3" s="3" t="s">
        <v>51</v>
      </c>
    </row>
    <row r="4" spans="1:14" ht="15" customHeight="1" x14ac:dyDescent="0.25">
      <c r="A4" s="76" t="s">
        <v>49</v>
      </c>
      <c r="B4" s="75">
        <v>228000</v>
      </c>
      <c r="I4" s="4" t="s">
        <v>8</v>
      </c>
      <c r="J4" s="93" t="s">
        <v>52</v>
      </c>
      <c r="K4" s="93"/>
      <c r="L4" s="93"/>
      <c r="M4" s="93"/>
    </row>
    <row r="5" spans="1:14" ht="15" customHeight="1" x14ac:dyDescent="0.25">
      <c r="A5" s="1"/>
      <c r="I5" s="4"/>
      <c r="J5" s="93" t="s">
        <v>6</v>
      </c>
      <c r="K5" s="93"/>
      <c r="L5" s="93"/>
      <c r="M5" s="3"/>
    </row>
    <row r="6" spans="1:14" x14ac:dyDescent="0.25">
      <c r="J6" s="6" t="s">
        <v>7</v>
      </c>
      <c r="K6" s="3"/>
      <c r="L6" s="3"/>
      <c r="M6" s="3"/>
    </row>
    <row r="7" spans="1:14" x14ac:dyDescent="0.25">
      <c r="A7" s="83" t="s">
        <v>9</v>
      </c>
      <c r="B7" s="83"/>
      <c r="C7" s="83"/>
      <c r="D7" s="83"/>
      <c r="I7" s="4" t="s">
        <v>10</v>
      </c>
      <c r="J7" s="3" t="s">
        <v>53</v>
      </c>
      <c r="K7" s="3"/>
      <c r="L7" s="3"/>
      <c r="M7" s="3"/>
    </row>
    <row r="8" spans="1:14" x14ac:dyDescent="0.25">
      <c r="A8" s="83"/>
      <c r="B8" s="83"/>
      <c r="C8" s="83"/>
      <c r="D8" s="83"/>
      <c r="I8" s="4" t="s">
        <v>11</v>
      </c>
      <c r="J8" s="3" t="s">
        <v>54</v>
      </c>
      <c r="K8" s="3"/>
      <c r="L8" s="3"/>
      <c r="M8" s="3"/>
    </row>
    <row r="9" spans="1:14" s="7" customFormat="1" x14ac:dyDescent="0.25">
      <c r="I9" s="4" t="s">
        <v>12</v>
      </c>
      <c r="J9" s="3" t="s">
        <v>55</v>
      </c>
    </row>
    <row r="10" spans="1:14" ht="15" customHeight="1" x14ac:dyDescent="0.25">
      <c r="A10" s="9" t="s">
        <v>13</v>
      </c>
      <c r="B10" s="84"/>
      <c r="C10" s="85"/>
      <c r="D10" s="86"/>
      <c r="I10" s="4" t="s">
        <v>14</v>
      </c>
      <c r="J10" s="94" t="s">
        <v>56</v>
      </c>
      <c r="K10" s="94"/>
      <c r="L10" s="94"/>
      <c r="M10" s="94"/>
    </row>
    <row r="11" spans="1:14" x14ac:dyDescent="0.25">
      <c r="A11" s="9" t="s">
        <v>50</v>
      </c>
      <c r="B11" s="77"/>
      <c r="C11" s="78"/>
      <c r="D11" s="79"/>
      <c r="I11" s="8" t="s">
        <v>16</v>
      </c>
      <c r="J11" s="3" t="s">
        <v>57</v>
      </c>
      <c r="K11" s="3"/>
      <c r="L11" s="3"/>
      <c r="M11" s="3"/>
    </row>
    <row r="12" spans="1:14" ht="15" customHeight="1" x14ac:dyDescent="0.25">
      <c r="A12" s="10" t="s">
        <v>15</v>
      </c>
      <c r="B12" s="80"/>
      <c r="C12" s="81"/>
      <c r="D12" s="82"/>
      <c r="I12" s="8" t="s">
        <v>19</v>
      </c>
      <c r="J12" s="93" t="s">
        <v>58</v>
      </c>
      <c r="K12" s="93"/>
      <c r="L12" s="93"/>
      <c r="M12" s="93"/>
    </row>
    <row r="13" spans="1:14" ht="15" customHeight="1" x14ac:dyDescent="0.25">
      <c r="A13" s="10" t="s">
        <v>17</v>
      </c>
      <c r="B13" s="87">
        <v>1</v>
      </c>
      <c r="C13" s="88"/>
      <c r="D13" s="89"/>
      <c r="E13" s="1" t="s">
        <v>18</v>
      </c>
      <c r="I13" s="8" t="s">
        <v>21</v>
      </c>
      <c r="J13" s="93" t="s">
        <v>59</v>
      </c>
      <c r="K13" s="93"/>
      <c r="L13" s="93"/>
      <c r="M13" s="93"/>
      <c r="N13" s="5"/>
    </row>
    <row r="14" spans="1:14" ht="15" customHeight="1" x14ac:dyDescent="0.25">
      <c r="A14" s="90" t="s">
        <v>20</v>
      </c>
      <c r="B14" s="90"/>
      <c r="C14" s="90"/>
      <c r="D14" s="90"/>
      <c r="E14" s="90"/>
      <c r="I14" s="8" t="s">
        <v>61</v>
      </c>
      <c r="J14" s="93" t="s">
        <v>60</v>
      </c>
      <c r="K14" s="93"/>
      <c r="L14" s="93"/>
      <c r="M14" s="93"/>
    </row>
    <row r="16" spans="1:14" ht="15.75" thickBot="1" x14ac:dyDescent="0.3"/>
    <row r="17" spans="1:10" ht="15.75" thickBot="1" x14ac:dyDescent="0.3">
      <c r="I17" s="91" t="s">
        <v>22</v>
      </c>
      <c r="J17" s="92"/>
    </row>
    <row r="18" spans="1:10" s="14" customFormat="1" x14ac:dyDescent="0.25">
      <c r="A18" s="11"/>
      <c r="B18" s="12"/>
      <c r="C18" s="12"/>
      <c r="D18" s="11" t="s">
        <v>23</v>
      </c>
      <c r="E18" s="11" t="s">
        <v>24</v>
      </c>
      <c r="F18" s="11"/>
      <c r="G18" s="12"/>
      <c r="H18" s="11"/>
      <c r="I18" s="13" t="s">
        <v>25</v>
      </c>
      <c r="J18" s="13" t="s">
        <v>25</v>
      </c>
    </row>
    <row r="19" spans="1:10" s="14" customFormat="1" x14ac:dyDescent="0.25">
      <c r="A19" s="15" t="s">
        <v>26</v>
      </c>
      <c r="B19" s="16"/>
      <c r="C19" s="16"/>
      <c r="D19" s="17" t="s">
        <v>27</v>
      </c>
      <c r="E19" s="15" t="s">
        <v>28</v>
      </c>
      <c r="F19" s="16"/>
      <c r="G19" s="16"/>
      <c r="H19" s="15"/>
      <c r="I19" s="18" t="s">
        <v>29</v>
      </c>
      <c r="J19" s="18" t="s">
        <v>29</v>
      </c>
    </row>
    <row r="20" spans="1:10" s="14" customFormat="1" ht="15.75" thickBot="1" x14ac:dyDescent="0.3">
      <c r="A20" s="15" t="s">
        <v>30</v>
      </c>
      <c r="B20" s="16"/>
      <c r="C20" s="16"/>
      <c r="D20" s="17" t="s">
        <v>31</v>
      </c>
      <c r="E20" s="15" t="s">
        <v>32</v>
      </c>
      <c r="F20" s="15" t="s">
        <v>33</v>
      </c>
      <c r="G20" s="15" t="s">
        <v>34</v>
      </c>
      <c r="H20" s="15" t="s">
        <v>35</v>
      </c>
      <c r="I20" s="18" t="s">
        <v>36</v>
      </c>
      <c r="J20" s="18" t="s">
        <v>37</v>
      </c>
    </row>
    <row r="21" spans="1:10" s="14" customFormat="1" ht="15.75" thickBot="1" x14ac:dyDescent="0.3">
      <c r="A21" s="19" t="s">
        <v>38</v>
      </c>
      <c r="B21" s="20" t="s">
        <v>15</v>
      </c>
      <c r="C21" s="20" t="s">
        <v>35</v>
      </c>
      <c r="D21" s="21" t="s">
        <v>39</v>
      </c>
      <c r="E21" s="20" t="s">
        <v>40</v>
      </c>
      <c r="F21" s="20" t="s">
        <v>41</v>
      </c>
      <c r="G21" s="20" t="s">
        <v>42</v>
      </c>
      <c r="H21" s="20" t="s">
        <v>29</v>
      </c>
      <c r="I21" s="18" t="s">
        <v>43</v>
      </c>
      <c r="J21" s="18" t="s">
        <v>44</v>
      </c>
    </row>
    <row r="22" spans="1:10" s="14" customFormat="1" ht="15.75" thickBot="1" x14ac:dyDescent="0.3">
      <c r="A22" s="22" t="s">
        <v>45</v>
      </c>
      <c r="B22" s="23">
        <f>$B$12</f>
        <v>0</v>
      </c>
      <c r="C22" s="23">
        <f>(B4/2)*$B$13</f>
        <v>114000</v>
      </c>
      <c r="D22" s="24" t="b">
        <v>0</v>
      </c>
      <c r="E22" s="25"/>
      <c r="F22" s="26">
        <f>B12*E22</f>
        <v>0</v>
      </c>
      <c r="G22" s="27">
        <f>B22</f>
        <v>0</v>
      </c>
      <c r="H22" s="28"/>
      <c r="I22" s="29" t="e">
        <f>E22-SUM(J24:J38)</f>
        <v>#DIV/0!</v>
      </c>
      <c r="J22" s="30"/>
    </row>
    <row r="23" spans="1:10" s="14" customFormat="1" ht="15.75" thickBot="1" x14ac:dyDescent="0.3">
      <c r="A23" s="31"/>
      <c r="B23" s="32"/>
      <c r="C23" s="23"/>
      <c r="D23" s="33"/>
      <c r="E23" s="33"/>
      <c r="F23" s="34"/>
      <c r="G23" s="35"/>
      <c r="H23" s="36"/>
      <c r="I23" s="67"/>
      <c r="J23" s="68"/>
    </row>
    <row r="24" spans="1:10" ht="15.75" thickBot="1" x14ac:dyDescent="0.3">
      <c r="A24" s="37"/>
      <c r="B24" s="69">
        <f>$B$12</f>
        <v>0</v>
      </c>
      <c r="C24" s="23">
        <f>(B4/2)*$B$13</f>
        <v>114000</v>
      </c>
      <c r="D24" s="39"/>
      <c r="E24" s="70"/>
      <c r="F24" s="40">
        <f>B24*E24</f>
        <v>0</v>
      </c>
      <c r="G24" s="71">
        <f>IF(D24=TRUE,C24,B24)</f>
        <v>0</v>
      </c>
      <c r="H24" s="72" t="e">
        <f t="shared" ref="H24:H38" si="0">F24/G24</f>
        <v>#DIV/0!</v>
      </c>
      <c r="I24" s="73">
        <f t="shared" ref="I24:I38" si="1">E24</f>
        <v>0</v>
      </c>
      <c r="J24" s="74" t="e">
        <f>IF(ROUND(H24-I24, 2)&gt;0,ROUND(H24-I24, 2),0)</f>
        <v>#DIV/0!</v>
      </c>
    </row>
    <row r="25" spans="1:10" ht="15.75" thickBot="1" x14ac:dyDescent="0.3">
      <c r="A25" s="45"/>
      <c r="B25" s="38">
        <f t="shared" ref="B25:B38" si="2">$B$12</f>
        <v>0</v>
      </c>
      <c r="C25" s="23">
        <f>(B4/2)*$B$13</f>
        <v>114000</v>
      </c>
      <c r="D25" s="46"/>
      <c r="E25" s="47"/>
      <c r="F25" s="48">
        <f t="shared" ref="F25:F38" si="3">B25*E25</f>
        <v>0</v>
      </c>
      <c r="G25" s="41">
        <f t="shared" ref="G25:G38" si="4">IF(D25=TRUE,C25,B25)</f>
        <v>0</v>
      </c>
      <c r="H25" s="42" t="e">
        <f t="shared" si="0"/>
        <v>#DIV/0!</v>
      </c>
      <c r="I25" s="43">
        <f t="shared" si="1"/>
        <v>0</v>
      </c>
      <c r="J25" s="44" t="e">
        <f t="shared" ref="J25:J38" si="5">IF(ROUND(H25-I25, 2)&gt;0,ROUND(H25-I25, 2),0)</f>
        <v>#DIV/0!</v>
      </c>
    </row>
    <row r="26" spans="1:10" ht="15.75" thickBot="1" x14ac:dyDescent="0.3">
      <c r="A26" s="45"/>
      <c r="B26" s="38">
        <f t="shared" si="2"/>
        <v>0</v>
      </c>
      <c r="C26" s="23">
        <f>(B4/2)*$B$13</f>
        <v>114000</v>
      </c>
      <c r="D26" s="46"/>
      <c r="E26" s="47"/>
      <c r="F26" s="48">
        <f t="shared" si="3"/>
        <v>0</v>
      </c>
      <c r="G26" s="41">
        <f t="shared" si="4"/>
        <v>0</v>
      </c>
      <c r="H26" s="42" t="e">
        <f t="shared" si="0"/>
        <v>#DIV/0!</v>
      </c>
      <c r="I26" s="43">
        <f t="shared" si="1"/>
        <v>0</v>
      </c>
      <c r="J26" s="44" t="e">
        <f t="shared" si="5"/>
        <v>#DIV/0!</v>
      </c>
    </row>
    <row r="27" spans="1:10" ht="15.75" thickBot="1" x14ac:dyDescent="0.3">
      <c r="A27" s="45"/>
      <c r="B27" s="38">
        <f t="shared" si="2"/>
        <v>0</v>
      </c>
      <c r="C27" s="23">
        <f>(B4/2)*$B$13</f>
        <v>114000</v>
      </c>
      <c r="D27" s="46"/>
      <c r="E27" s="47"/>
      <c r="F27" s="48">
        <f t="shared" si="3"/>
        <v>0</v>
      </c>
      <c r="G27" s="41">
        <f t="shared" si="4"/>
        <v>0</v>
      </c>
      <c r="H27" s="42" t="e">
        <f t="shared" si="0"/>
        <v>#DIV/0!</v>
      </c>
      <c r="I27" s="43">
        <f t="shared" si="1"/>
        <v>0</v>
      </c>
      <c r="J27" s="44" t="e">
        <f t="shared" si="5"/>
        <v>#DIV/0!</v>
      </c>
    </row>
    <row r="28" spans="1:10" ht="15.75" thickBot="1" x14ac:dyDescent="0.3">
      <c r="A28" s="45"/>
      <c r="B28" s="38">
        <f t="shared" si="2"/>
        <v>0</v>
      </c>
      <c r="C28" s="23">
        <f>(B4/2)*$B$13</f>
        <v>114000</v>
      </c>
      <c r="D28" s="46"/>
      <c r="E28" s="47"/>
      <c r="F28" s="48">
        <f t="shared" si="3"/>
        <v>0</v>
      </c>
      <c r="G28" s="41">
        <f t="shared" si="4"/>
        <v>0</v>
      </c>
      <c r="H28" s="42" t="e">
        <f t="shared" si="0"/>
        <v>#DIV/0!</v>
      </c>
      <c r="I28" s="43">
        <f t="shared" si="1"/>
        <v>0</v>
      </c>
      <c r="J28" s="44" t="e">
        <f t="shared" si="5"/>
        <v>#DIV/0!</v>
      </c>
    </row>
    <row r="29" spans="1:10" ht="15.75" thickBot="1" x14ac:dyDescent="0.3">
      <c r="A29" s="45"/>
      <c r="B29" s="38">
        <f t="shared" si="2"/>
        <v>0</v>
      </c>
      <c r="C29" s="23">
        <f>(B4/2)*$B$13</f>
        <v>114000</v>
      </c>
      <c r="D29" s="46"/>
      <c r="E29" s="47"/>
      <c r="F29" s="48">
        <f t="shared" si="3"/>
        <v>0</v>
      </c>
      <c r="G29" s="41">
        <f t="shared" si="4"/>
        <v>0</v>
      </c>
      <c r="H29" s="42" t="e">
        <f t="shared" si="0"/>
        <v>#DIV/0!</v>
      </c>
      <c r="I29" s="43">
        <f t="shared" si="1"/>
        <v>0</v>
      </c>
      <c r="J29" s="44" t="e">
        <f t="shared" si="5"/>
        <v>#DIV/0!</v>
      </c>
    </row>
    <row r="30" spans="1:10" ht="15.75" thickBot="1" x14ac:dyDescent="0.3">
      <c r="A30" s="45"/>
      <c r="B30" s="38">
        <f t="shared" si="2"/>
        <v>0</v>
      </c>
      <c r="C30" s="23">
        <f>(B4/2)*$B$13</f>
        <v>114000</v>
      </c>
      <c r="D30" s="46"/>
      <c r="E30" s="47"/>
      <c r="F30" s="48">
        <f t="shared" si="3"/>
        <v>0</v>
      </c>
      <c r="G30" s="41">
        <f t="shared" si="4"/>
        <v>0</v>
      </c>
      <c r="H30" s="42" t="e">
        <f t="shared" si="0"/>
        <v>#DIV/0!</v>
      </c>
      <c r="I30" s="43">
        <f t="shared" si="1"/>
        <v>0</v>
      </c>
      <c r="J30" s="44" t="e">
        <f t="shared" si="5"/>
        <v>#DIV/0!</v>
      </c>
    </row>
    <row r="31" spans="1:10" ht="15.75" thickBot="1" x14ac:dyDescent="0.3">
      <c r="A31" s="45"/>
      <c r="B31" s="38">
        <f t="shared" si="2"/>
        <v>0</v>
      </c>
      <c r="C31" s="23">
        <f>(B4/2)*$B$13</f>
        <v>114000</v>
      </c>
      <c r="D31" s="46"/>
      <c r="E31" s="47"/>
      <c r="F31" s="48">
        <f t="shared" si="3"/>
        <v>0</v>
      </c>
      <c r="G31" s="41">
        <f t="shared" si="4"/>
        <v>0</v>
      </c>
      <c r="H31" s="42" t="e">
        <f t="shared" si="0"/>
        <v>#DIV/0!</v>
      </c>
      <c r="I31" s="43">
        <f t="shared" si="1"/>
        <v>0</v>
      </c>
      <c r="J31" s="44" t="e">
        <f t="shared" si="5"/>
        <v>#DIV/0!</v>
      </c>
    </row>
    <row r="32" spans="1:10" ht="15.75" thickBot="1" x14ac:dyDescent="0.3">
      <c r="A32" s="45"/>
      <c r="B32" s="38">
        <f t="shared" si="2"/>
        <v>0</v>
      </c>
      <c r="C32" s="23">
        <f>(B4/2)*$B$13</f>
        <v>114000</v>
      </c>
      <c r="D32" s="46"/>
      <c r="E32" s="47"/>
      <c r="F32" s="48">
        <f t="shared" si="3"/>
        <v>0</v>
      </c>
      <c r="G32" s="41">
        <f t="shared" si="4"/>
        <v>0</v>
      </c>
      <c r="H32" s="42" t="e">
        <f t="shared" si="0"/>
        <v>#DIV/0!</v>
      </c>
      <c r="I32" s="43">
        <f t="shared" si="1"/>
        <v>0</v>
      </c>
      <c r="J32" s="44" t="e">
        <f t="shared" si="5"/>
        <v>#DIV/0!</v>
      </c>
    </row>
    <row r="33" spans="1:11" ht="15.75" thickBot="1" x14ac:dyDescent="0.3">
      <c r="A33" s="45"/>
      <c r="B33" s="38">
        <f t="shared" si="2"/>
        <v>0</v>
      </c>
      <c r="C33" s="23">
        <f>(B4/2)*$B$13</f>
        <v>114000</v>
      </c>
      <c r="D33" s="46"/>
      <c r="E33" s="47"/>
      <c r="F33" s="48">
        <f t="shared" si="3"/>
        <v>0</v>
      </c>
      <c r="G33" s="41">
        <f t="shared" si="4"/>
        <v>0</v>
      </c>
      <c r="H33" s="42" t="e">
        <f t="shared" si="0"/>
        <v>#DIV/0!</v>
      </c>
      <c r="I33" s="43">
        <f t="shared" si="1"/>
        <v>0</v>
      </c>
      <c r="J33" s="44" t="e">
        <f t="shared" si="5"/>
        <v>#DIV/0!</v>
      </c>
    </row>
    <row r="34" spans="1:11" ht="15.75" thickBot="1" x14ac:dyDescent="0.3">
      <c r="A34" s="45"/>
      <c r="B34" s="38">
        <f t="shared" si="2"/>
        <v>0</v>
      </c>
      <c r="C34" s="23">
        <f>(B4/2)*$B$13</f>
        <v>114000</v>
      </c>
      <c r="D34" s="46"/>
      <c r="E34" s="47"/>
      <c r="F34" s="48">
        <f t="shared" si="3"/>
        <v>0</v>
      </c>
      <c r="G34" s="41">
        <f t="shared" si="4"/>
        <v>0</v>
      </c>
      <c r="H34" s="42" t="e">
        <f t="shared" si="0"/>
        <v>#DIV/0!</v>
      </c>
      <c r="I34" s="43">
        <f t="shared" si="1"/>
        <v>0</v>
      </c>
      <c r="J34" s="44" t="e">
        <f t="shared" si="5"/>
        <v>#DIV/0!</v>
      </c>
    </row>
    <row r="35" spans="1:11" ht="15.75" thickBot="1" x14ac:dyDescent="0.3">
      <c r="A35" s="45"/>
      <c r="B35" s="38">
        <f t="shared" si="2"/>
        <v>0</v>
      </c>
      <c r="C35" s="23">
        <f>(B4/2)*$B$13</f>
        <v>114000</v>
      </c>
      <c r="D35" s="46"/>
      <c r="E35" s="47"/>
      <c r="F35" s="48">
        <f t="shared" si="3"/>
        <v>0</v>
      </c>
      <c r="G35" s="41">
        <f t="shared" si="4"/>
        <v>0</v>
      </c>
      <c r="H35" s="42" t="e">
        <f t="shared" si="0"/>
        <v>#DIV/0!</v>
      </c>
      <c r="I35" s="43">
        <f t="shared" si="1"/>
        <v>0</v>
      </c>
      <c r="J35" s="44" t="e">
        <f t="shared" si="5"/>
        <v>#DIV/0!</v>
      </c>
    </row>
    <row r="36" spans="1:11" ht="15.75" thickBot="1" x14ac:dyDescent="0.3">
      <c r="A36" s="45"/>
      <c r="B36" s="38">
        <f t="shared" si="2"/>
        <v>0</v>
      </c>
      <c r="C36" s="23">
        <f>(B4/2)*$B$13</f>
        <v>114000</v>
      </c>
      <c r="D36" s="46"/>
      <c r="E36" s="47"/>
      <c r="F36" s="48">
        <f t="shared" si="3"/>
        <v>0</v>
      </c>
      <c r="G36" s="41">
        <f t="shared" si="4"/>
        <v>0</v>
      </c>
      <c r="H36" s="42" t="e">
        <f t="shared" si="0"/>
        <v>#DIV/0!</v>
      </c>
      <c r="I36" s="43">
        <f t="shared" si="1"/>
        <v>0</v>
      </c>
      <c r="J36" s="44" t="e">
        <f t="shared" si="5"/>
        <v>#DIV/0!</v>
      </c>
    </row>
    <row r="37" spans="1:11" ht="15.75" thickBot="1" x14ac:dyDescent="0.3">
      <c r="A37" s="45"/>
      <c r="B37" s="38">
        <f t="shared" si="2"/>
        <v>0</v>
      </c>
      <c r="C37" s="23">
        <f>(B4/2)*$B$13</f>
        <v>114000</v>
      </c>
      <c r="D37" s="46"/>
      <c r="E37" s="47"/>
      <c r="F37" s="48">
        <f t="shared" si="3"/>
        <v>0</v>
      </c>
      <c r="G37" s="41">
        <f t="shared" si="4"/>
        <v>0</v>
      </c>
      <c r="H37" s="42" t="e">
        <f t="shared" si="0"/>
        <v>#DIV/0!</v>
      </c>
      <c r="I37" s="43">
        <f t="shared" si="1"/>
        <v>0</v>
      </c>
      <c r="J37" s="44" t="e">
        <f t="shared" si="5"/>
        <v>#DIV/0!</v>
      </c>
    </row>
    <row r="38" spans="1:11" ht="15.75" thickBot="1" x14ac:dyDescent="0.3">
      <c r="A38" s="49"/>
      <c r="B38" s="50">
        <f t="shared" si="2"/>
        <v>0</v>
      </c>
      <c r="C38" s="23">
        <f>(B4/2)*$B$13</f>
        <v>114000</v>
      </c>
      <c r="D38" s="51"/>
      <c r="E38" s="52"/>
      <c r="F38" s="53">
        <f t="shared" si="3"/>
        <v>0</v>
      </c>
      <c r="G38" s="54">
        <f t="shared" si="4"/>
        <v>0</v>
      </c>
      <c r="H38" s="55" t="e">
        <f t="shared" si="0"/>
        <v>#DIV/0!</v>
      </c>
      <c r="I38" s="56">
        <f t="shared" si="1"/>
        <v>0</v>
      </c>
      <c r="J38" s="57" t="e">
        <f t="shared" si="5"/>
        <v>#DIV/0!</v>
      </c>
    </row>
    <row r="39" spans="1:11" x14ac:dyDescent="0.25">
      <c r="A39" s="58" t="s">
        <v>46</v>
      </c>
      <c r="B39" s="38"/>
      <c r="C39" s="38"/>
      <c r="D39" s="14"/>
      <c r="E39" s="59">
        <f>SUM(E22:E38)</f>
        <v>0</v>
      </c>
      <c r="F39" s="60">
        <f>SUM(F22:F38)</f>
        <v>0</v>
      </c>
      <c r="G39" s="61"/>
      <c r="H39" s="61"/>
      <c r="I39" s="62"/>
      <c r="J39" s="63"/>
      <c r="K39" s="63"/>
    </row>
    <row r="40" spans="1:11" x14ac:dyDescent="0.25">
      <c r="B40" s="38"/>
      <c r="C40" s="38"/>
      <c r="G40" s="64"/>
      <c r="H40" s="64"/>
      <c r="I40" s="65"/>
      <c r="J40" s="63"/>
      <c r="K40" s="63"/>
    </row>
    <row r="41" spans="1:11" x14ac:dyDescent="0.25">
      <c r="B41" s="38"/>
      <c r="C41" s="38"/>
      <c r="G41" s="64"/>
      <c r="H41" s="64"/>
      <c r="I41" s="65"/>
      <c r="J41" s="63"/>
      <c r="K41" s="63"/>
    </row>
    <row r="42" spans="1:11" x14ac:dyDescent="0.25">
      <c r="B42" s="38"/>
      <c r="C42" s="38"/>
      <c r="G42" s="64"/>
      <c r="H42" s="64"/>
      <c r="I42" s="65"/>
      <c r="J42" s="63"/>
      <c r="K42" s="63"/>
    </row>
  </sheetData>
  <mergeCells count="6">
    <mergeCell ref="B13:D13"/>
    <mergeCell ref="A14:E14"/>
    <mergeCell ref="I17:J17"/>
    <mergeCell ref="B12:D12"/>
    <mergeCell ref="A7:D8"/>
    <mergeCell ref="B10:D10"/>
  </mergeCells>
  <conditionalFormatting sqref="E39">
    <cfRule type="cellIs" dxfId="2" priority="1" operator="lessThan">
      <formula>1</formula>
    </cfRule>
    <cfRule type="cellIs" dxfId="1" priority="2" operator="lessThan">
      <formula>1</formula>
    </cfRule>
    <cfRule type="cellIs" dxfId="0" priority="3" operator="lessThan">
      <formula>1</formula>
    </cfRule>
  </conditionalFormatting>
  <dataValidations count="1">
    <dataValidation type="list" allowBlank="1" showInputMessage="1" showErrorMessage="1" sqref="D24:D38" xr:uid="{00000000-0002-0000-0000-000000000000}">
      <formula1>TF</formula1>
    </dataValidation>
  </dataValidations>
  <hyperlinks>
    <hyperlink ref="C1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C32" sqref="C32"/>
    </sheetView>
  </sheetViews>
  <sheetFormatPr defaultRowHeight="15" x14ac:dyDescent="0.25"/>
  <sheetData>
    <row r="1" spans="1:1" x14ac:dyDescent="0.25">
      <c r="A1" t="b">
        <v>1</v>
      </c>
    </row>
    <row r="2" spans="1:1" x14ac:dyDescent="0.25">
      <c r="A2" t="b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Faculty CAP Worksheet</vt:lpstr>
      <vt:lpstr>Sheet1</vt:lpstr>
      <vt:lpstr>TF</vt:lpstr>
    </vt:vector>
  </TitlesOfParts>
  <Company>Boston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Gerome, Craig T</dc:creator>
  <cp:lastModifiedBy>Gerome, Craig</cp:lastModifiedBy>
  <dcterms:created xsi:type="dcterms:W3CDTF">2017-07-13T19:18:22Z</dcterms:created>
  <dcterms:modified xsi:type="dcterms:W3CDTF">2026-07-10T11:04:24Z</dcterms:modified>
</cp:coreProperties>
</file>