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2"/>
  <workbookPr defaultThemeVersion="166925"/>
  <mc:AlternateContent xmlns:mc="http://schemas.openxmlformats.org/markup-compatibility/2006">
    <mc:Choice Requires="x15">
      <x15ac:absPath xmlns:x15ac="http://schemas.microsoft.com/office/spreadsheetml/2010/11/ac" url="/Users/lulu1/Desktop/BU Policy Tracker/"/>
    </mc:Choice>
  </mc:AlternateContent>
  <xr:revisionPtr revIDLastSave="0" documentId="13_ncr:1_{D907CA63-2EF5-344A-9859-A7F257238302}" xr6:coauthVersionLast="47" xr6:coauthVersionMax="47" xr10:uidLastSave="{00000000-0000-0000-0000-000000000000}"/>
  <bookViews>
    <workbookView xWindow="240" yWindow="500" windowWidth="20280" windowHeight="14440" xr2:uid="{00000000-000D-0000-FFFF-FFFF00000000}"/>
  </bookViews>
  <sheets>
    <sheet name="Master" sheetId="3" r:id="rId1"/>
    <sheet name="Sheet3" sheetId="5" r:id="rId2"/>
    <sheet name="Sheet1" sheetId="1" r:id="rId3"/>
    <sheet name="Sheet2" sheetId="2" r:id="rId4"/>
    <sheet name="Sheet4" sheetId="4" r:id="rId5"/>
  </sheets>
  <definedNames>
    <definedName name="_xlnm._FilterDatabase" localSheetId="0" hidden="1">Master!$A$1:$DA$182</definedName>
    <definedName name="_xlnm._FilterDatabase" localSheetId="2" hidden="1">Sheet1!$A$1:$BC$183</definedName>
    <definedName name="_xlnm._FilterDatabase" localSheetId="3" hidden="1">Sheet2!$A$1:$AP$184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Y5" i="3" l="1"/>
  <c r="BY178" i="3"/>
  <c r="BY175" i="3"/>
  <c r="BY168" i="3"/>
  <c r="BY164" i="3"/>
  <c r="BY154" i="3"/>
  <c r="BY150" i="3"/>
  <c r="BY148" i="3"/>
  <c r="BY145" i="3"/>
  <c r="BY138" i="3"/>
  <c r="BY126" i="3"/>
  <c r="BY112" i="3"/>
  <c r="BY97" i="3"/>
  <c r="BY81" i="3"/>
  <c r="BY70" i="3"/>
  <c r="BY64" i="3"/>
  <c r="BY61" i="3"/>
  <c r="BY56" i="3"/>
  <c r="BY48" i="3"/>
  <c r="BY44" i="3"/>
  <c r="BY39" i="3"/>
  <c r="BY36" i="3"/>
  <c r="BY30" i="3"/>
  <c r="BY29" i="3"/>
  <c r="BY22" i="3"/>
  <c r="BY15" i="3"/>
  <c r="BY4" i="3"/>
  <c r="BZ175" i="3"/>
  <c r="BZ168" i="3"/>
  <c r="BZ154" i="3"/>
  <c r="BZ145" i="3"/>
  <c r="BZ64" i="3"/>
  <c r="BZ44" i="3"/>
  <c r="BZ29" i="3"/>
  <c r="BZ4" i="3"/>
  <c r="K53" i="3"/>
  <c r="L53" i="3"/>
  <c r="M53" i="3"/>
  <c r="N53" i="3"/>
  <c r="O53" i="3"/>
  <c r="P53" i="3"/>
  <c r="BW3" i="3"/>
  <c r="A24" i="5"/>
  <c r="K6" i="3"/>
  <c r="L6" i="3"/>
  <c r="M6" i="3"/>
  <c r="N6" i="3"/>
  <c r="O6" i="3"/>
  <c r="P6" i="3"/>
  <c r="K7" i="3"/>
  <c r="L7" i="3"/>
  <c r="M7" i="3"/>
  <c r="N7" i="3"/>
  <c r="O7" i="3"/>
  <c r="P7" i="3"/>
  <c r="K15" i="3"/>
  <c r="L15" i="3"/>
  <c r="M15" i="3"/>
  <c r="N15" i="3"/>
  <c r="O15" i="3"/>
  <c r="P15" i="3"/>
  <c r="K14" i="3"/>
  <c r="L14" i="3"/>
  <c r="M14" i="3"/>
  <c r="N14" i="3"/>
  <c r="O14" i="3"/>
  <c r="P14" i="3"/>
  <c r="K10" i="3"/>
  <c r="L10" i="3"/>
  <c r="M10" i="3"/>
  <c r="N10" i="3"/>
  <c r="O10" i="3"/>
  <c r="P10" i="3"/>
  <c r="K17" i="3"/>
  <c r="L17" i="3"/>
  <c r="M17" i="3"/>
  <c r="N17" i="3"/>
  <c r="O17" i="3"/>
  <c r="P17" i="3"/>
  <c r="K13" i="3"/>
  <c r="L13" i="3"/>
  <c r="M13" i="3"/>
  <c r="N13" i="3"/>
  <c r="O13" i="3"/>
  <c r="P13" i="3"/>
  <c r="K12" i="3"/>
  <c r="L12" i="3"/>
  <c r="M12" i="3"/>
  <c r="N12" i="3"/>
  <c r="O12" i="3"/>
  <c r="P12" i="3"/>
  <c r="K16" i="3"/>
  <c r="L16" i="3"/>
  <c r="M16" i="3"/>
  <c r="N16" i="3"/>
  <c r="O16" i="3"/>
  <c r="P16" i="3"/>
  <c r="K9" i="3"/>
  <c r="L9" i="3"/>
  <c r="M9" i="3"/>
  <c r="N9" i="3"/>
  <c r="O9" i="3"/>
  <c r="P9" i="3"/>
  <c r="K11" i="3"/>
  <c r="L11" i="3"/>
  <c r="M11" i="3"/>
  <c r="N11" i="3"/>
  <c r="O11" i="3"/>
  <c r="P11" i="3"/>
  <c r="K18" i="3"/>
  <c r="L18" i="3"/>
  <c r="M18" i="3"/>
  <c r="N18" i="3"/>
  <c r="O18" i="3"/>
  <c r="P18" i="3"/>
  <c r="K8" i="3"/>
  <c r="L8" i="3"/>
  <c r="M8" i="3"/>
  <c r="N8" i="3"/>
  <c r="O8" i="3"/>
  <c r="P8" i="3"/>
  <c r="K22" i="3"/>
  <c r="L22" i="3"/>
  <c r="M22" i="3"/>
  <c r="N22" i="3"/>
  <c r="O22" i="3"/>
  <c r="P22" i="3"/>
  <c r="K20" i="3"/>
  <c r="L20" i="3"/>
  <c r="M20" i="3"/>
  <c r="N20" i="3"/>
  <c r="O20" i="3"/>
  <c r="P20" i="3"/>
  <c r="K23" i="3"/>
  <c r="L23" i="3"/>
  <c r="M23" i="3"/>
  <c r="N23" i="3"/>
  <c r="O23" i="3"/>
  <c r="P23" i="3"/>
  <c r="K21" i="3"/>
  <c r="L21" i="3"/>
  <c r="M21" i="3"/>
  <c r="N21" i="3"/>
  <c r="O21" i="3"/>
  <c r="P21" i="3"/>
  <c r="K19" i="3"/>
  <c r="L19" i="3"/>
  <c r="M19" i="3"/>
  <c r="N19" i="3"/>
  <c r="O19" i="3"/>
  <c r="P19" i="3"/>
  <c r="K25" i="3"/>
  <c r="L25" i="3"/>
  <c r="M25" i="3"/>
  <c r="N25" i="3"/>
  <c r="O25" i="3"/>
  <c r="P25" i="3"/>
  <c r="K24" i="3"/>
  <c r="L24" i="3"/>
  <c r="M24" i="3"/>
  <c r="N24" i="3"/>
  <c r="O24" i="3"/>
  <c r="P24" i="3"/>
  <c r="K26" i="3"/>
  <c r="L26" i="3"/>
  <c r="M26" i="3"/>
  <c r="N26" i="3"/>
  <c r="O26" i="3"/>
  <c r="P26" i="3"/>
  <c r="K27" i="3"/>
  <c r="L27" i="3"/>
  <c r="M27" i="3"/>
  <c r="N27" i="3"/>
  <c r="O27" i="3"/>
  <c r="P27" i="3"/>
  <c r="K29" i="3"/>
  <c r="L29" i="3"/>
  <c r="M29" i="3"/>
  <c r="N29" i="3"/>
  <c r="O29" i="3"/>
  <c r="P29" i="3"/>
  <c r="K28" i="3"/>
  <c r="L28" i="3"/>
  <c r="M28" i="3"/>
  <c r="N28" i="3"/>
  <c r="O28" i="3"/>
  <c r="P28" i="3"/>
  <c r="K30" i="3"/>
  <c r="L30" i="3"/>
  <c r="M30" i="3"/>
  <c r="N30" i="3"/>
  <c r="O30" i="3"/>
  <c r="P30" i="3"/>
  <c r="K32" i="3"/>
  <c r="L32" i="3"/>
  <c r="M32" i="3"/>
  <c r="N32" i="3"/>
  <c r="O32" i="3"/>
  <c r="P32" i="3"/>
  <c r="K31" i="3"/>
  <c r="L31" i="3"/>
  <c r="M31" i="3"/>
  <c r="N31" i="3"/>
  <c r="O31" i="3"/>
  <c r="P31" i="3"/>
  <c r="K36" i="3"/>
  <c r="L36" i="3"/>
  <c r="M36" i="3"/>
  <c r="N36" i="3"/>
  <c r="O36" i="3"/>
  <c r="P36" i="3"/>
  <c r="K33" i="3"/>
  <c r="L33" i="3"/>
  <c r="M33" i="3"/>
  <c r="N33" i="3"/>
  <c r="O33" i="3"/>
  <c r="P33" i="3"/>
  <c r="K34" i="3"/>
  <c r="L34" i="3"/>
  <c r="M34" i="3"/>
  <c r="N34" i="3"/>
  <c r="O34" i="3"/>
  <c r="P34" i="3"/>
  <c r="K37" i="3"/>
  <c r="L37" i="3"/>
  <c r="M37" i="3"/>
  <c r="N37" i="3"/>
  <c r="O37" i="3"/>
  <c r="P37" i="3"/>
  <c r="K35" i="3"/>
  <c r="L35" i="3"/>
  <c r="M35" i="3"/>
  <c r="N35" i="3"/>
  <c r="O35" i="3"/>
  <c r="P35" i="3"/>
  <c r="K38" i="3"/>
  <c r="L38" i="3"/>
  <c r="M38" i="3"/>
  <c r="N38" i="3"/>
  <c r="O38" i="3"/>
  <c r="P38" i="3"/>
  <c r="K39" i="3"/>
  <c r="L39" i="3"/>
  <c r="M39" i="3"/>
  <c r="N39" i="3"/>
  <c r="O39" i="3"/>
  <c r="P39" i="3"/>
  <c r="K41" i="3"/>
  <c r="L41" i="3"/>
  <c r="M41" i="3"/>
  <c r="N41" i="3"/>
  <c r="O41" i="3"/>
  <c r="P41" i="3"/>
  <c r="K40" i="3"/>
  <c r="L40" i="3"/>
  <c r="M40" i="3"/>
  <c r="N40" i="3"/>
  <c r="O40" i="3"/>
  <c r="P40" i="3"/>
  <c r="K44" i="3"/>
  <c r="L44" i="3"/>
  <c r="M44" i="3"/>
  <c r="N44" i="3"/>
  <c r="O44" i="3"/>
  <c r="P44" i="3"/>
  <c r="K43" i="3"/>
  <c r="L43" i="3"/>
  <c r="M43" i="3"/>
  <c r="N43" i="3"/>
  <c r="O43" i="3"/>
  <c r="P43" i="3"/>
  <c r="K47" i="3"/>
  <c r="L47" i="3"/>
  <c r="M47" i="3"/>
  <c r="N47" i="3"/>
  <c r="O47" i="3"/>
  <c r="P47" i="3"/>
  <c r="K45" i="3"/>
  <c r="L45" i="3"/>
  <c r="M45" i="3"/>
  <c r="N45" i="3"/>
  <c r="O45" i="3"/>
  <c r="P45" i="3"/>
  <c r="K42" i="3"/>
  <c r="L42" i="3"/>
  <c r="M42" i="3"/>
  <c r="N42" i="3"/>
  <c r="O42" i="3"/>
  <c r="P42" i="3"/>
  <c r="K46" i="3"/>
  <c r="L46" i="3"/>
  <c r="M46" i="3"/>
  <c r="N46" i="3"/>
  <c r="O46" i="3"/>
  <c r="P46" i="3"/>
  <c r="K48" i="3"/>
  <c r="L48" i="3"/>
  <c r="M48" i="3"/>
  <c r="N48" i="3"/>
  <c r="O48" i="3"/>
  <c r="P48" i="3"/>
  <c r="K51" i="3"/>
  <c r="L51" i="3"/>
  <c r="M51" i="3"/>
  <c r="N51" i="3"/>
  <c r="O51" i="3"/>
  <c r="P51" i="3"/>
  <c r="K49" i="3"/>
  <c r="L49" i="3"/>
  <c r="M49" i="3"/>
  <c r="N49" i="3"/>
  <c r="O49" i="3"/>
  <c r="P49" i="3"/>
  <c r="K50" i="3"/>
  <c r="L50" i="3"/>
  <c r="M50" i="3"/>
  <c r="N50" i="3"/>
  <c r="O50" i="3"/>
  <c r="P50" i="3"/>
  <c r="K52" i="3"/>
  <c r="L52" i="3"/>
  <c r="M52" i="3"/>
  <c r="N52" i="3"/>
  <c r="O52" i="3"/>
  <c r="P52" i="3"/>
  <c r="K56" i="3"/>
  <c r="L56" i="3"/>
  <c r="M56" i="3"/>
  <c r="N56" i="3"/>
  <c r="O56" i="3"/>
  <c r="P56" i="3"/>
  <c r="K55" i="3"/>
  <c r="L55" i="3"/>
  <c r="M55" i="3"/>
  <c r="N55" i="3"/>
  <c r="O55" i="3"/>
  <c r="P55" i="3"/>
  <c r="K54" i="3"/>
  <c r="L54" i="3"/>
  <c r="M54" i="3"/>
  <c r="N54" i="3"/>
  <c r="O54" i="3"/>
  <c r="P54" i="3"/>
  <c r="K57" i="3"/>
  <c r="L57" i="3"/>
  <c r="M57" i="3"/>
  <c r="N57" i="3"/>
  <c r="O57" i="3"/>
  <c r="P57" i="3"/>
  <c r="K58" i="3"/>
  <c r="L58" i="3"/>
  <c r="M58" i="3"/>
  <c r="N58" i="3"/>
  <c r="O58" i="3"/>
  <c r="P58" i="3"/>
  <c r="K59" i="3"/>
  <c r="L59" i="3"/>
  <c r="M59" i="3"/>
  <c r="N59" i="3"/>
  <c r="O59" i="3"/>
  <c r="P59" i="3"/>
  <c r="K60" i="3"/>
  <c r="L60" i="3"/>
  <c r="M60" i="3"/>
  <c r="N60" i="3"/>
  <c r="O60" i="3"/>
  <c r="P60" i="3"/>
  <c r="K61" i="3"/>
  <c r="L61" i="3"/>
  <c r="M61" i="3"/>
  <c r="N61" i="3"/>
  <c r="O61" i="3"/>
  <c r="P61" i="3"/>
  <c r="K62" i="3"/>
  <c r="L62" i="3"/>
  <c r="M62" i="3"/>
  <c r="N62" i="3"/>
  <c r="O62" i="3"/>
  <c r="P62" i="3"/>
  <c r="K63" i="3"/>
  <c r="L63" i="3"/>
  <c r="M63" i="3"/>
  <c r="N63" i="3"/>
  <c r="O63" i="3"/>
  <c r="P63" i="3"/>
  <c r="K64" i="3"/>
  <c r="L64" i="3"/>
  <c r="M64" i="3"/>
  <c r="N64" i="3"/>
  <c r="O64" i="3"/>
  <c r="P64" i="3"/>
  <c r="K67" i="3"/>
  <c r="L67" i="3"/>
  <c r="M67" i="3"/>
  <c r="N67" i="3"/>
  <c r="O67" i="3"/>
  <c r="P67" i="3"/>
  <c r="K66" i="3"/>
  <c r="L66" i="3"/>
  <c r="M66" i="3"/>
  <c r="N66" i="3"/>
  <c r="O66" i="3"/>
  <c r="P66" i="3"/>
  <c r="K65" i="3"/>
  <c r="L65" i="3"/>
  <c r="M65" i="3"/>
  <c r="N65" i="3"/>
  <c r="O65" i="3"/>
  <c r="P65" i="3"/>
  <c r="K68" i="3"/>
  <c r="L68" i="3"/>
  <c r="M68" i="3"/>
  <c r="N68" i="3"/>
  <c r="O68" i="3"/>
  <c r="P68" i="3"/>
  <c r="K69" i="3"/>
  <c r="L69" i="3"/>
  <c r="M69" i="3"/>
  <c r="N69" i="3"/>
  <c r="O69" i="3"/>
  <c r="P69" i="3"/>
  <c r="K70" i="3"/>
  <c r="L70" i="3"/>
  <c r="M70" i="3"/>
  <c r="N70" i="3"/>
  <c r="O70" i="3"/>
  <c r="P70" i="3"/>
  <c r="K71" i="3"/>
  <c r="L71" i="3"/>
  <c r="M71" i="3"/>
  <c r="N71" i="3"/>
  <c r="O71" i="3"/>
  <c r="P71" i="3"/>
  <c r="K72" i="3"/>
  <c r="L72" i="3"/>
  <c r="M72" i="3"/>
  <c r="N72" i="3"/>
  <c r="O72" i="3"/>
  <c r="P72" i="3"/>
  <c r="K73" i="3"/>
  <c r="L73" i="3"/>
  <c r="M73" i="3"/>
  <c r="N73" i="3"/>
  <c r="O73" i="3"/>
  <c r="P73" i="3"/>
  <c r="K74" i="3"/>
  <c r="L74" i="3"/>
  <c r="M74" i="3"/>
  <c r="N74" i="3"/>
  <c r="O74" i="3"/>
  <c r="P74" i="3"/>
  <c r="K81" i="3"/>
  <c r="L81" i="3"/>
  <c r="M81" i="3"/>
  <c r="N81" i="3"/>
  <c r="O81" i="3"/>
  <c r="P81" i="3"/>
  <c r="K76" i="3"/>
  <c r="L76" i="3"/>
  <c r="M76" i="3"/>
  <c r="N76" i="3"/>
  <c r="O76" i="3"/>
  <c r="P76" i="3"/>
  <c r="K93" i="3"/>
  <c r="L93" i="3"/>
  <c r="M93" i="3"/>
  <c r="N93" i="3"/>
  <c r="O93" i="3"/>
  <c r="P93" i="3"/>
  <c r="K80" i="3"/>
  <c r="L80" i="3"/>
  <c r="M80" i="3"/>
  <c r="N80" i="3"/>
  <c r="O80" i="3"/>
  <c r="P80" i="3"/>
  <c r="K88" i="3"/>
  <c r="L88" i="3"/>
  <c r="M88" i="3"/>
  <c r="N88" i="3"/>
  <c r="O88" i="3"/>
  <c r="P88" i="3"/>
  <c r="K90" i="3"/>
  <c r="L90" i="3"/>
  <c r="M90" i="3"/>
  <c r="N90" i="3"/>
  <c r="O90" i="3"/>
  <c r="P90" i="3"/>
  <c r="K91" i="3"/>
  <c r="L91" i="3"/>
  <c r="M91" i="3"/>
  <c r="N91" i="3"/>
  <c r="O91" i="3"/>
  <c r="P91" i="3"/>
  <c r="K79" i="3"/>
  <c r="L79" i="3"/>
  <c r="M79" i="3"/>
  <c r="N79" i="3"/>
  <c r="O79" i="3"/>
  <c r="P79" i="3"/>
  <c r="K86" i="3"/>
  <c r="L86" i="3"/>
  <c r="M86" i="3"/>
  <c r="N86" i="3"/>
  <c r="O86" i="3"/>
  <c r="P86" i="3"/>
  <c r="K94" i="3"/>
  <c r="L94" i="3"/>
  <c r="M94" i="3"/>
  <c r="N94" i="3"/>
  <c r="O94" i="3"/>
  <c r="P94" i="3"/>
  <c r="K82" i="3"/>
  <c r="L82" i="3"/>
  <c r="M82" i="3"/>
  <c r="N82" i="3"/>
  <c r="O82" i="3"/>
  <c r="P82" i="3"/>
  <c r="K89" i="3"/>
  <c r="L89" i="3"/>
  <c r="M89" i="3"/>
  <c r="N89" i="3"/>
  <c r="O89" i="3"/>
  <c r="P89" i="3"/>
  <c r="K85" i="3"/>
  <c r="L85" i="3"/>
  <c r="M85" i="3"/>
  <c r="N85" i="3"/>
  <c r="O85" i="3"/>
  <c r="P85" i="3"/>
  <c r="K92" i="3"/>
  <c r="L92" i="3"/>
  <c r="M92" i="3"/>
  <c r="N92" i="3"/>
  <c r="O92" i="3"/>
  <c r="P92" i="3"/>
  <c r="K87" i="3"/>
  <c r="L87" i="3"/>
  <c r="M87" i="3"/>
  <c r="N87" i="3"/>
  <c r="O87" i="3"/>
  <c r="P87" i="3"/>
  <c r="K83" i="3"/>
  <c r="L83" i="3"/>
  <c r="M83" i="3"/>
  <c r="N83" i="3"/>
  <c r="O83" i="3"/>
  <c r="P83" i="3"/>
  <c r="K77" i="3"/>
  <c r="L77" i="3"/>
  <c r="M77" i="3"/>
  <c r="N77" i="3"/>
  <c r="O77" i="3"/>
  <c r="P77" i="3"/>
  <c r="K75" i="3"/>
  <c r="L75" i="3"/>
  <c r="M75" i="3"/>
  <c r="N75" i="3"/>
  <c r="O75" i="3"/>
  <c r="P75" i="3"/>
  <c r="K84" i="3"/>
  <c r="L84" i="3"/>
  <c r="M84" i="3"/>
  <c r="N84" i="3"/>
  <c r="O84" i="3"/>
  <c r="P84" i="3"/>
  <c r="K78" i="3"/>
  <c r="L78" i="3"/>
  <c r="M78" i="3"/>
  <c r="N78" i="3"/>
  <c r="O78" i="3"/>
  <c r="P78" i="3"/>
  <c r="K95" i="3"/>
  <c r="L95" i="3"/>
  <c r="M95" i="3"/>
  <c r="N95" i="3"/>
  <c r="O95" i="3"/>
  <c r="P95" i="3"/>
  <c r="K96" i="3"/>
  <c r="L96" i="3"/>
  <c r="M96" i="3"/>
  <c r="N96" i="3"/>
  <c r="O96" i="3"/>
  <c r="P96" i="3"/>
  <c r="K97" i="3"/>
  <c r="L97" i="3"/>
  <c r="M97" i="3"/>
  <c r="N97" i="3"/>
  <c r="O97" i="3"/>
  <c r="P97" i="3"/>
  <c r="K98" i="3"/>
  <c r="L98" i="3"/>
  <c r="M98" i="3"/>
  <c r="N98" i="3"/>
  <c r="O98" i="3"/>
  <c r="P98" i="3"/>
  <c r="K99" i="3"/>
  <c r="L99" i="3"/>
  <c r="M99" i="3"/>
  <c r="N99" i="3"/>
  <c r="O99" i="3"/>
  <c r="P99" i="3"/>
  <c r="K100" i="3"/>
  <c r="L100" i="3"/>
  <c r="M100" i="3"/>
  <c r="N100" i="3"/>
  <c r="O100" i="3"/>
  <c r="P100" i="3"/>
  <c r="K101" i="3"/>
  <c r="L101" i="3"/>
  <c r="M101" i="3"/>
  <c r="N101" i="3"/>
  <c r="O101" i="3"/>
  <c r="P101" i="3"/>
  <c r="K103" i="3"/>
  <c r="L103" i="3"/>
  <c r="M103" i="3"/>
  <c r="N103" i="3"/>
  <c r="O103" i="3"/>
  <c r="P103" i="3"/>
  <c r="K102" i="3"/>
  <c r="L102" i="3"/>
  <c r="M102" i="3"/>
  <c r="N102" i="3"/>
  <c r="O102" i="3"/>
  <c r="P102" i="3"/>
  <c r="K104" i="3"/>
  <c r="L104" i="3"/>
  <c r="M104" i="3"/>
  <c r="N104" i="3"/>
  <c r="O104" i="3"/>
  <c r="P104" i="3"/>
  <c r="K110" i="3"/>
  <c r="L110" i="3"/>
  <c r="M110" i="3"/>
  <c r="N110" i="3"/>
  <c r="O110" i="3"/>
  <c r="P110" i="3"/>
  <c r="K109" i="3"/>
  <c r="L109" i="3"/>
  <c r="M109" i="3"/>
  <c r="N109" i="3"/>
  <c r="O109" i="3"/>
  <c r="P109" i="3"/>
  <c r="K107" i="3"/>
  <c r="L107" i="3"/>
  <c r="M107" i="3"/>
  <c r="N107" i="3"/>
  <c r="O107" i="3"/>
  <c r="P107" i="3"/>
  <c r="K106" i="3"/>
  <c r="L106" i="3"/>
  <c r="M106" i="3"/>
  <c r="N106" i="3"/>
  <c r="O106" i="3"/>
  <c r="P106" i="3"/>
  <c r="K105" i="3"/>
  <c r="L105" i="3"/>
  <c r="M105" i="3"/>
  <c r="N105" i="3"/>
  <c r="O105" i="3"/>
  <c r="P105" i="3"/>
  <c r="K108" i="3"/>
  <c r="L108" i="3"/>
  <c r="M108" i="3"/>
  <c r="N108" i="3"/>
  <c r="O108" i="3"/>
  <c r="P108" i="3"/>
  <c r="K112" i="3"/>
  <c r="L112" i="3"/>
  <c r="M112" i="3"/>
  <c r="N112" i="3"/>
  <c r="O112" i="3"/>
  <c r="P112" i="3"/>
  <c r="K114" i="3"/>
  <c r="L114" i="3"/>
  <c r="M114" i="3"/>
  <c r="N114" i="3"/>
  <c r="O114" i="3"/>
  <c r="P114" i="3"/>
  <c r="K111" i="3"/>
  <c r="L111" i="3"/>
  <c r="M111" i="3"/>
  <c r="N111" i="3"/>
  <c r="O111" i="3"/>
  <c r="P111" i="3"/>
  <c r="K113" i="3"/>
  <c r="L113" i="3"/>
  <c r="M113" i="3"/>
  <c r="N113" i="3"/>
  <c r="O113" i="3"/>
  <c r="P113" i="3"/>
  <c r="K115" i="3"/>
  <c r="L115" i="3"/>
  <c r="M115" i="3"/>
  <c r="N115" i="3"/>
  <c r="O115" i="3"/>
  <c r="P115" i="3"/>
  <c r="K116" i="3"/>
  <c r="L116" i="3"/>
  <c r="M116" i="3"/>
  <c r="N116" i="3"/>
  <c r="O116" i="3"/>
  <c r="P116" i="3"/>
  <c r="K120" i="3"/>
  <c r="L120" i="3"/>
  <c r="M120" i="3"/>
  <c r="N120" i="3"/>
  <c r="O120" i="3"/>
  <c r="P120" i="3"/>
  <c r="K117" i="3"/>
  <c r="L117" i="3"/>
  <c r="M117" i="3"/>
  <c r="N117" i="3"/>
  <c r="O117" i="3"/>
  <c r="P117" i="3"/>
  <c r="K118" i="3"/>
  <c r="L118" i="3"/>
  <c r="M118" i="3"/>
  <c r="N118" i="3"/>
  <c r="O118" i="3"/>
  <c r="P118" i="3"/>
  <c r="K119" i="3"/>
  <c r="L119" i="3"/>
  <c r="M119" i="3"/>
  <c r="N119" i="3"/>
  <c r="O119" i="3"/>
  <c r="P119" i="3"/>
  <c r="K122" i="3"/>
  <c r="L122" i="3"/>
  <c r="M122" i="3"/>
  <c r="N122" i="3"/>
  <c r="O122" i="3"/>
  <c r="P122" i="3"/>
  <c r="K121" i="3"/>
  <c r="L121" i="3"/>
  <c r="M121" i="3"/>
  <c r="N121" i="3"/>
  <c r="O121" i="3"/>
  <c r="P121" i="3"/>
  <c r="K123" i="3"/>
  <c r="L123" i="3"/>
  <c r="M123" i="3"/>
  <c r="N123" i="3"/>
  <c r="O123" i="3"/>
  <c r="P123" i="3"/>
  <c r="K124" i="3"/>
  <c r="L124" i="3"/>
  <c r="M124" i="3"/>
  <c r="N124" i="3"/>
  <c r="O124" i="3"/>
  <c r="P124" i="3"/>
  <c r="K125" i="3"/>
  <c r="L125" i="3"/>
  <c r="M125" i="3"/>
  <c r="N125" i="3"/>
  <c r="O125" i="3"/>
  <c r="P125" i="3"/>
  <c r="K126" i="3"/>
  <c r="L126" i="3"/>
  <c r="M126" i="3"/>
  <c r="N126" i="3"/>
  <c r="O126" i="3"/>
  <c r="P126" i="3"/>
  <c r="K128" i="3"/>
  <c r="L128" i="3"/>
  <c r="M128" i="3"/>
  <c r="N128" i="3"/>
  <c r="O128" i="3"/>
  <c r="P128" i="3"/>
  <c r="K127" i="3"/>
  <c r="L127" i="3"/>
  <c r="M127" i="3"/>
  <c r="N127" i="3"/>
  <c r="O127" i="3"/>
  <c r="P127" i="3"/>
  <c r="K129" i="3"/>
  <c r="L129" i="3"/>
  <c r="M129" i="3"/>
  <c r="N129" i="3"/>
  <c r="O129" i="3"/>
  <c r="P129" i="3"/>
  <c r="K130" i="3"/>
  <c r="L130" i="3"/>
  <c r="M130" i="3"/>
  <c r="N130" i="3"/>
  <c r="O130" i="3"/>
  <c r="P130" i="3"/>
  <c r="K133" i="3"/>
  <c r="L133" i="3"/>
  <c r="M133" i="3"/>
  <c r="N133" i="3"/>
  <c r="O133" i="3"/>
  <c r="P133" i="3"/>
  <c r="K134" i="3"/>
  <c r="L134" i="3"/>
  <c r="M134" i="3"/>
  <c r="N134" i="3"/>
  <c r="O134" i="3"/>
  <c r="P134" i="3"/>
  <c r="K131" i="3"/>
  <c r="L131" i="3"/>
  <c r="M131" i="3"/>
  <c r="N131" i="3"/>
  <c r="O131" i="3"/>
  <c r="P131" i="3"/>
  <c r="K132" i="3"/>
  <c r="L132" i="3"/>
  <c r="M132" i="3"/>
  <c r="N132" i="3"/>
  <c r="O132" i="3"/>
  <c r="P132" i="3"/>
  <c r="K135" i="3"/>
  <c r="L135" i="3"/>
  <c r="M135" i="3"/>
  <c r="N135" i="3"/>
  <c r="O135" i="3"/>
  <c r="P135" i="3"/>
  <c r="K136" i="3"/>
  <c r="L136" i="3"/>
  <c r="M136" i="3"/>
  <c r="N136" i="3"/>
  <c r="O136" i="3"/>
  <c r="P136" i="3"/>
  <c r="K137" i="3"/>
  <c r="L137" i="3"/>
  <c r="M137" i="3"/>
  <c r="N137" i="3"/>
  <c r="O137" i="3"/>
  <c r="P137" i="3"/>
  <c r="K138" i="3"/>
  <c r="L138" i="3"/>
  <c r="M138" i="3"/>
  <c r="N138" i="3"/>
  <c r="O138" i="3"/>
  <c r="P138" i="3"/>
  <c r="K139" i="3"/>
  <c r="L139" i="3"/>
  <c r="M139" i="3"/>
  <c r="N139" i="3"/>
  <c r="O139" i="3"/>
  <c r="P139" i="3"/>
  <c r="K140" i="3"/>
  <c r="L140" i="3"/>
  <c r="M140" i="3"/>
  <c r="N140" i="3"/>
  <c r="O140" i="3"/>
  <c r="P140" i="3"/>
  <c r="K141" i="3"/>
  <c r="L141" i="3"/>
  <c r="M141" i="3"/>
  <c r="N141" i="3"/>
  <c r="O141" i="3"/>
  <c r="P141" i="3"/>
  <c r="K143" i="3"/>
  <c r="L143" i="3"/>
  <c r="M143" i="3"/>
  <c r="N143" i="3"/>
  <c r="O143" i="3"/>
  <c r="P143" i="3"/>
  <c r="K142" i="3"/>
  <c r="L142" i="3"/>
  <c r="M142" i="3"/>
  <c r="N142" i="3"/>
  <c r="O142" i="3"/>
  <c r="P142" i="3"/>
  <c r="K144" i="3"/>
  <c r="L144" i="3"/>
  <c r="M144" i="3"/>
  <c r="N144" i="3"/>
  <c r="O144" i="3"/>
  <c r="P144" i="3"/>
  <c r="K145" i="3"/>
  <c r="L145" i="3"/>
  <c r="M145" i="3"/>
  <c r="N145" i="3"/>
  <c r="O145" i="3"/>
  <c r="P145" i="3"/>
  <c r="K146" i="3"/>
  <c r="L146" i="3"/>
  <c r="M146" i="3"/>
  <c r="N146" i="3"/>
  <c r="O146" i="3"/>
  <c r="P146" i="3"/>
  <c r="K147" i="3"/>
  <c r="L147" i="3"/>
  <c r="M147" i="3"/>
  <c r="N147" i="3"/>
  <c r="O147" i="3"/>
  <c r="P147" i="3"/>
  <c r="K148" i="3"/>
  <c r="L148" i="3"/>
  <c r="M148" i="3"/>
  <c r="N148" i="3"/>
  <c r="O148" i="3"/>
  <c r="P148" i="3"/>
  <c r="K150" i="3"/>
  <c r="L150" i="3"/>
  <c r="M150" i="3"/>
  <c r="N150" i="3"/>
  <c r="O150" i="3"/>
  <c r="P150" i="3"/>
  <c r="K151" i="3"/>
  <c r="L151" i="3"/>
  <c r="M151" i="3"/>
  <c r="N151" i="3"/>
  <c r="O151" i="3"/>
  <c r="P151" i="3"/>
  <c r="K149" i="3"/>
  <c r="L149" i="3"/>
  <c r="M149" i="3"/>
  <c r="N149" i="3"/>
  <c r="O149" i="3"/>
  <c r="P149" i="3"/>
  <c r="K152" i="3"/>
  <c r="L152" i="3"/>
  <c r="M152" i="3"/>
  <c r="N152" i="3"/>
  <c r="O152" i="3"/>
  <c r="P152" i="3"/>
  <c r="K153" i="3"/>
  <c r="L153" i="3"/>
  <c r="M153" i="3"/>
  <c r="N153" i="3"/>
  <c r="O153" i="3"/>
  <c r="P153" i="3"/>
  <c r="K155" i="3"/>
  <c r="L155" i="3"/>
  <c r="M155" i="3"/>
  <c r="N155" i="3"/>
  <c r="O155" i="3"/>
  <c r="P155" i="3"/>
  <c r="K154" i="3"/>
  <c r="L154" i="3"/>
  <c r="M154" i="3"/>
  <c r="N154" i="3"/>
  <c r="O154" i="3"/>
  <c r="P154" i="3"/>
  <c r="K157" i="3"/>
  <c r="L157" i="3"/>
  <c r="M157" i="3"/>
  <c r="N157" i="3"/>
  <c r="O157" i="3"/>
  <c r="P157" i="3"/>
  <c r="K159" i="3"/>
  <c r="L159" i="3"/>
  <c r="M159" i="3"/>
  <c r="N159" i="3"/>
  <c r="O159" i="3"/>
  <c r="P159" i="3"/>
  <c r="K158" i="3"/>
  <c r="L158" i="3"/>
  <c r="M158" i="3"/>
  <c r="N158" i="3"/>
  <c r="O158" i="3"/>
  <c r="P158" i="3"/>
  <c r="K160" i="3"/>
  <c r="L160" i="3"/>
  <c r="M160" i="3"/>
  <c r="N160" i="3"/>
  <c r="O160" i="3"/>
  <c r="P160" i="3"/>
  <c r="K156" i="3"/>
  <c r="L156" i="3"/>
  <c r="M156" i="3"/>
  <c r="N156" i="3"/>
  <c r="O156" i="3"/>
  <c r="P156" i="3"/>
  <c r="K163" i="3"/>
  <c r="L163" i="3"/>
  <c r="M163" i="3"/>
  <c r="N163" i="3"/>
  <c r="O163" i="3"/>
  <c r="P163" i="3"/>
  <c r="K166" i="3"/>
  <c r="L166" i="3"/>
  <c r="M166" i="3"/>
  <c r="N166" i="3"/>
  <c r="O166" i="3"/>
  <c r="P166" i="3"/>
  <c r="K165" i="3"/>
  <c r="L165" i="3"/>
  <c r="M165" i="3"/>
  <c r="N165" i="3"/>
  <c r="O165" i="3"/>
  <c r="P165" i="3"/>
  <c r="K161" i="3"/>
  <c r="L161" i="3"/>
  <c r="M161" i="3"/>
  <c r="N161" i="3"/>
  <c r="O161" i="3"/>
  <c r="P161" i="3"/>
  <c r="K162" i="3"/>
  <c r="L162" i="3"/>
  <c r="M162" i="3"/>
  <c r="N162" i="3"/>
  <c r="O162" i="3"/>
  <c r="P162" i="3"/>
  <c r="K164" i="3"/>
  <c r="L164" i="3"/>
  <c r="M164" i="3"/>
  <c r="N164" i="3"/>
  <c r="O164" i="3"/>
  <c r="P164" i="3"/>
  <c r="K168" i="3"/>
  <c r="L168" i="3"/>
  <c r="M168" i="3"/>
  <c r="N168" i="3"/>
  <c r="O168" i="3"/>
  <c r="P168" i="3"/>
  <c r="K167" i="3"/>
  <c r="L167" i="3"/>
  <c r="M167" i="3"/>
  <c r="N167" i="3"/>
  <c r="O167" i="3"/>
  <c r="P167" i="3"/>
  <c r="K169" i="3"/>
  <c r="L169" i="3"/>
  <c r="M169" i="3"/>
  <c r="N169" i="3"/>
  <c r="O169" i="3"/>
  <c r="P169" i="3"/>
  <c r="K170" i="3"/>
  <c r="L170" i="3"/>
  <c r="M170" i="3"/>
  <c r="N170" i="3"/>
  <c r="O170" i="3"/>
  <c r="P170" i="3"/>
  <c r="K171" i="3"/>
  <c r="L171" i="3"/>
  <c r="M171" i="3"/>
  <c r="N171" i="3"/>
  <c r="O171" i="3"/>
  <c r="P171" i="3"/>
  <c r="K173" i="3"/>
  <c r="L173" i="3"/>
  <c r="M173" i="3"/>
  <c r="N173" i="3"/>
  <c r="O173" i="3"/>
  <c r="P173" i="3"/>
  <c r="K172" i="3"/>
  <c r="L172" i="3"/>
  <c r="M172" i="3"/>
  <c r="N172" i="3"/>
  <c r="O172" i="3"/>
  <c r="P172" i="3"/>
  <c r="K175" i="3"/>
  <c r="L175" i="3"/>
  <c r="M175" i="3"/>
  <c r="N175" i="3"/>
  <c r="O175" i="3"/>
  <c r="P175" i="3"/>
  <c r="K174" i="3"/>
  <c r="L174" i="3"/>
  <c r="M174" i="3"/>
  <c r="N174" i="3"/>
  <c r="O174" i="3"/>
  <c r="P174" i="3"/>
  <c r="K178" i="3"/>
  <c r="L178" i="3"/>
  <c r="M178" i="3"/>
  <c r="N178" i="3"/>
  <c r="O178" i="3"/>
  <c r="P178" i="3"/>
  <c r="K176" i="3"/>
  <c r="L176" i="3"/>
  <c r="M176" i="3"/>
  <c r="N176" i="3"/>
  <c r="O176" i="3"/>
  <c r="P176" i="3"/>
  <c r="K177" i="3"/>
  <c r="L177" i="3"/>
  <c r="M177" i="3"/>
  <c r="N177" i="3"/>
  <c r="O177" i="3"/>
  <c r="P177" i="3"/>
  <c r="K4" i="3"/>
  <c r="L4" i="3"/>
  <c r="M4" i="3"/>
  <c r="N4" i="3"/>
  <c r="O4" i="3"/>
  <c r="P4" i="3"/>
  <c r="K3" i="3"/>
  <c r="L3" i="3"/>
  <c r="M3" i="3"/>
  <c r="N3" i="3"/>
  <c r="O3" i="3"/>
  <c r="P3" i="3"/>
  <c r="K5" i="3"/>
  <c r="L5" i="3"/>
  <c r="M5" i="3"/>
  <c r="N5" i="3"/>
  <c r="O5" i="3"/>
  <c r="P5" i="3"/>
  <c r="P2" i="3"/>
  <c r="O2" i="3"/>
  <c r="N2" i="3"/>
  <c r="M2" i="3"/>
  <c r="L2" i="3"/>
  <c r="K2" i="3"/>
</calcChain>
</file>

<file path=xl/sharedStrings.xml><?xml version="1.0" encoding="utf-8"?>
<sst xmlns="http://schemas.openxmlformats.org/spreadsheetml/2006/main" count="8047" uniqueCount="1914">
  <si>
    <t>State Name</t>
  </si>
  <si>
    <t>Abbreviation</t>
  </si>
  <si>
    <t>Region</t>
  </si>
  <si>
    <t>State ID</t>
  </si>
  <si>
    <t>Red/Blue/Purple</t>
  </si>
  <si>
    <t>Quantified Color (Red=1, Purple=2, Blue=3)</t>
  </si>
  <si>
    <t>Average Healthcare Salary (from BLS)</t>
  </si>
  <si>
    <t>Starting Teacher Salary</t>
  </si>
  <si>
    <t>State Population</t>
  </si>
  <si>
    <t>% below poverty level</t>
  </si>
  <si>
    <t>% White</t>
  </si>
  <si>
    <t>% Black</t>
  </si>
  <si>
    <t>% Asian</t>
  </si>
  <si>
    <t>% Latine</t>
  </si>
  <si>
    <t>%Native American</t>
  </si>
  <si>
    <t>% 2 or more races</t>
  </si>
  <si>
    <t>No. White</t>
  </si>
  <si>
    <t>No. Black</t>
  </si>
  <si>
    <t>No. Asian</t>
  </si>
  <si>
    <t>No. Latine</t>
  </si>
  <si>
    <t>Native American or Indigenous Alaskan</t>
  </si>
  <si>
    <t>No. Two or More Races</t>
  </si>
  <si>
    <t>% Rurality</t>
  </si>
  <si>
    <t>% of GDP Economy Agriculture</t>
  </si>
  <si>
    <t>% of State with Federal Debt</t>
  </si>
  <si>
    <t>% of borrowers behind on payments</t>
  </si>
  <si>
    <t>% of students graduating with debt</t>
  </si>
  <si>
    <t>Average Debt on Graduation</t>
  </si>
  <si>
    <t>No. of Programs</t>
  </si>
  <si>
    <t>Program Names</t>
  </si>
  <si>
    <t>Policy/Program Language</t>
  </si>
  <si>
    <t>Stipulations/Qualifications</t>
  </si>
  <si>
    <t>Aimed Towards</t>
  </si>
  <si>
    <t>Specific University Attendance Required</t>
  </si>
  <si>
    <t>Disqualifying prior service obligation</t>
  </si>
  <si>
    <t>Lien Disqualifying</t>
  </si>
  <si>
    <t>Underserved</t>
  </si>
  <si>
    <t>Rural</t>
  </si>
  <si>
    <t>Medicare/Medicaid</t>
  </si>
  <si>
    <t>Employer Match</t>
  </si>
  <si>
    <t>Income Cap</t>
  </si>
  <si>
    <t>State Residency Required (0=no, 1= yes, -=missing)</t>
  </si>
  <si>
    <t>Citizenship/ legal residency Required (0=not mentioned)</t>
  </si>
  <si>
    <t>Never in Default</t>
  </si>
  <si>
    <t>Employed by (1 = govt, 2=public interest, 3=private)</t>
  </si>
  <si>
    <t>Medical (1= primary care, 2=specialists, 3=nurses, 4= nurse educator, 5= mental health, 6= dentistry, 7 = vet, 8=pharmacists, 9=unspecified or several)</t>
  </si>
  <si>
    <t>Medical Health (0=No, 1 = Yes)</t>
  </si>
  <si>
    <t>No. Medical/Health per state</t>
  </si>
  <si>
    <t>Social Work (0=No, 1 = Yes)</t>
  </si>
  <si>
    <t>No. Public Health</t>
  </si>
  <si>
    <t xml:space="preserve">Education (0= No, 1 = Yes) </t>
  </si>
  <si>
    <t>No Education</t>
  </si>
  <si>
    <t>Law (No = 0, 1= Yes)</t>
  </si>
  <si>
    <t>No Law</t>
  </si>
  <si>
    <t>Other Profession (0= No, 1 = Yes)</t>
  </si>
  <si>
    <t>No Profession Required (0=No, 1 - yes)</t>
  </si>
  <si>
    <t>Minority Focused</t>
  </si>
  <si>
    <t>Per. Employed in Healthcare</t>
  </si>
  <si>
    <t>Percent with less than high school education (18 and up)</t>
  </si>
  <si>
    <t>Percent with associates degree (18 and up)</t>
  </si>
  <si>
    <t>Percent with college degree (18 and up)</t>
  </si>
  <si>
    <t>Percent with graduate degree (18 and up)</t>
  </si>
  <si>
    <t>Percent of the population who gets some of their income from public assistance</t>
  </si>
  <si>
    <t>Estimate: Percent living in poverty</t>
  </si>
  <si>
    <t>Median household income</t>
  </si>
  <si>
    <t>Percent of housing units that are renter occupied</t>
  </si>
  <si>
    <t>Percent of housing units that are owner occupied</t>
  </si>
  <si>
    <t>Percent of households recieving SNAP</t>
  </si>
  <si>
    <t>Num of Graduating Medical Students 2022</t>
  </si>
  <si>
    <t>Implementation Date</t>
  </si>
  <si>
    <t>COVID (0= pre, 1 = post)</t>
  </si>
  <si>
    <t xml:space="preserve">Award Amount: Maximum per Disbursement </t>
  </si>
  <si>
    <t>Award Amount: Maximum Total</t>
  </si>
  <si>
    <t>Minimum total amount</t>
  </si>
  <si>
    <t>Maximum total numeric</t>
  </si>
  <si>
    <t>Mean Loan Amount</t>
  </si>
  <si>
    <t>Median Loan Per state</t>
  </si>
  <si>
    <t>Smallest Loan per state</t>
  </si>
  <si>
    <t>Largest Loan per state</t>
  </si>
  <si>
    <t>Allocation Frequency</t>
  </si>
  <si>
    <t>Allocation Frequency (0= once, 1=quarterly, 2=semi annually, 3=annually, 4= biannually)</t>
  </si>
  <si>
    <t>Number of years contract</t>
  </si>
  <si>
    <t>Renewable (1=yes)</t>
  </si>
  <si>
    <t>Allocation Stipulations</t>
  </si>
  <si>
    <t>Application Frequency</t>
  </si>
  <si>
    <t>Teacher Dissatisfaction</t>
  </si>
  <si>
    <t>Students per teacher</t>
  </si>
  <si>
    <t>Planning to leave teaching%</t>
  </si>
  <si>
    <t>School vacancies unfilled or hard to fill</t>
  </si>
  <si>
    <t>TEP Completers</t>
  </si>
  <si>
    <t>Num of Teachers</t>
  </si>
  <si>
    <t>Teachers of Color%</t>
  </si>
  <si>
    <t>Teachers over 60%</t>
  </si>
  <si>
    <t>Teachers second job%</t>
  </si>
  <si>
    <t>Teachers with student loans%</t>
  </si>
  <si>
    <t>Medical school graduates per year</t>
  </si>
  <si>
    <t>Alabama</t>
  </si>
  <si>
    <t>AL</t>
  </si>
  <si>
    <t>East South Central</t>
  </si>
  <si>
    <t>Red</t>
  </si>
  <si>
    <t>AL Math and Science Teacher Education Program (AMSTEP)</t>
  </si>
  <si>
    <t>The program shall be used to provide a loan repayment for federal STUDENT LOANs in the following amounts:
1)a. Prior to the 2022 fall semester, five thousand dollars ($5,000) per year, or two thousand five hundred dollars ($2,500) per semester worked, for a maximum of four consecutive years for a teacher with a valid Alabama professional educator certificate endorsed in middle level or secondary math or science who graduated from a teacher education program at an approved institution after the 2018 spring semester term and is teaching in an Alabama public school.
b. Three thousand dollars ($3,000) per year, or one thousand five hundred dollars ($1,500) per semester worked, for a maximum of four consecutive years for a teacher with a valid Alabama professional educator certificate endorsed in computer science who graduated from a teacher education program at an approved institution after the 2021 spring semester term and is teaching in an Alabama public school.
c. Beginning after the 2022 spring semester, seven thousand five hundred dollars ($7,500) per year, or three thousand seven hundred fifty dollars ($3,750) per semester worked, for a maximum of four consecutive years for a teacher with a valid Alabama professional educator certificate endorsed in middle level or secondary math or science who graduated from a teacher education program at an approved institution after the 2018 spring semester term and is teaching in an Alabama public school. Payments made under this paragraph may only be made to eligible teachers who fulfilled the per semester requirements for the 2022 fall semester and forward.
(2)a. An additional two thousand five hundred dollars ($2,500) per year, or one thousand two hundred fifty dollars ($1,250) per semester worked, for a maximum of four consecutive years for a teacher who satisfies all criteria listed in Sections 16-5-54, 16-5-54.1, and 16-5-54.2, and who also is teaching math or science in a public school in a school system within the state with an acute teacher shortage in math or science, or both, as identified by the commission in consultation with the Alabama State Department of Education or in a school that has been designated as a failing school, or any other term adopted to identify an underperforming school by the Alabama State Board of Education or the Legislature.
b. An additional one thousand dollars ($1,000) per year, or five hundred dollars ($500) per semester worked, for a maximum of four consecutive years for a teacher who satisfies all criteria listed in Sections 16-5-54, 16-5-54.1, and 16-5-54.2, and who also is teaching computer science in a public school in a school system within the state with an acute teacher shortage in computer science as identified by the commission in consultation with the Alabama State Department of Education or in a school that has been designated as a failing school, or any other term adopted to identify an underperforming school, by the Alabama State Board of Education or the Legislature.
(b) Loan repayment award recipients shall reapply for the program annually.
(c) Loan repayment awards shall be distributed directly to the recipient teacher in two disbursements during the applicable year: One disbursement after January 1 and the second disbursement after June 1. Each recipient shall provide documentation from the employing school system as proof that he or she has taught for a semester. If the award amount is larger than the outstanding loan balance, the award amount shall be reduced to the amount of the loan balance.
(d) The requirements of this article are contingent upon available funding for the program.
(e) The commission shall determine the necessary procedures for awarding loan repayments if the number of eligible applicants and recipients exceeds available funding.
(f) The recipient shall notify the commission in writing of any change in status within 30 days after the change. Failure to notify the commission of a change in status shall affect future eligibility. All of the following constitute a change in status:
(1) A change in name.
(2) A change in residence.
(3) A change in employment status.
(g) To receive a loan repayment check pursuant to this article, a teacher shall register online with the state Comptroller.
(h) A loan repayment check is considered income by the Internal Revenue Service, and recipients shall be made aware of that fact.
(i) Any funds appropriated to the program shall be nonreverting.
(j) Additional funds shall be made available to teachers who also teach math, science, or computer science in school systems of the state where the shortages of math, science, or computer science teachers, or any combination of the three, are most severe. The commission, in consultation with the Alabama State Department of Education, shall determine which school systems in the state have the greatest shortage areas.
(k) A recipient who receives a loan repayment award and continues to satisfy employment criteria shall continue to receive an award for the four-year limit regardless of whether the employing school system retains its acute shortage designation or the employing school is removed from the failing school list. If a recipient leaves an acute shortage system or a failing school and accepts employment in a school system or school that does not hold an acute shortage system or failing school designation, the recipient shall no longer qualify to receive supplemental funds.</t>
  </si>
  <si>
    <t>An applicant must satisfy all of the following:
a.	Be a graduate of an ALSBE approved program in math or science beginning with the spring term of 2018 and forward from that date, at the baccalaureate or master's level, from an approved institution leading to an initial secondary professional educator certificate endorsed in math or science. This does not include a teacher who only earns a passing score on the Praxis test in math or science to add a certificate endorsement, and who has not completed an entire approved program.
b.	Holds a valid Alabama professional educator certificate endorsed in secondary math or science, or both.
c.	Is teaching math or science full-time in an Alabama public school district, or at a charter school which has been approved by the Alabama Public Charter School Commission.
d.	Is a citizen or a lawful permanent resident of the United States.
e.	Has been a resident of Alabama for at least twelve (12) months before the application deadline, and provides documentation proving a permanent connection to the state of Alabama. ACHE shall accept any one of the following as proof of residency:
1.	A current valid Alabama driver's license.
2.	A current valid Alabama vehicle registration.
3.	A current valid Alabama voter registration card.
f.	Has outstanding federal student loans, subsidized or unsubsidized.</t>
  </si>
  <si>
    <t>Teacher, Math or Science Teacher</t>
  </si>
  <si>
    <t>2500/semester; $1250/semester if teaching math, science, or both in a shortage area</t>
  </si>
  <si>
    <t>5000/year</t>
  </si>
  <si>
    <t>Bi-Annual</t>
  </si>
  <si>
    <t xml:space="preserve"> Can only receive for four consecutive years</t>
  </si>
  <si>
    <t>Annual; renewable up to 4 years</t>
  </si>
  <si>
    <t>Alaska</t>
  </si>
  <si>
    <t>AK</t>
  </si>
  <si>
    <t>Pacific</t>
  </si>
  <si>
    <t>SHARP-3</t>
  </si>
  <si>
    <t>The intent of the SHARP-3 is to increase the availability of health care services throughout the state, and especially to individuals who are underserved, or in health care professional shortage areas or in rural locales. SHARP-3 is expected to help expand the number and distribution of practitioners.</t>
  </si>
  <si>
    <t>SHARP-3 do not need to provide primary care and be in-patient or outpatient; for-profit sites</t>
  </si>
  <si>
    <t>Medical, dental, or behavioral health Provider</t>
  </si>
  <si>
    <t>.</t>
  </si>
  <si>
    <t>$10,125/year (T3-FT)</t>
  </si>
  <si>
    <t xml:space="preserve">Tier 3:
Up to $20,250 (full time)/$10,125 (half time), for very hard-to-fill positions
Up to $15,000 (full time)/$7,500 (half time), for regular-fill positions
</t>
  </si>
  <si>
    <t>Quarterly</t>
  </si>
  <si>
    <t>Can be loan repayment or direct incentive</t>
  </si>
  <si>
    <t>Service contract for 3 years; Monthly admissions; must be submitted by the 15th of every month; can apply again after fulfilling contract</t>
  </si>
  <si>
    <t>SHARP-1</t>
  </si>
  <si>
    <t>Alaska's SHARP Program (SHARP) is our statewide support-for-service effort that provides partial financial support to healthcare practitioners in medical, dental, and behavioral health disciplines. It is a public-private partnership working to improve the recruitment, retention, and distribution of health professionals for Alaska. SHARP offers two types of support-for-service benefit, either (a) education loan repayment, or (b) direct incentive, to practitioners in support of their work, and particular with Alaska's priority populations.  SHARP-1 contracts provide education loan repayment only and are based on licensed generalist practitioners providing service in federally designated Health Professionals Shortage Areas (HPSA) locations, mostly in outpatient primary care clinics. These licensed clinicians can be in medical, dental, or behavioral health disciplines.
The SHARP-1 service contract is a two-year service obligation, with a very serious focus on retention throughout the period of contract.</t>
  </si>
  <si>
    <t>Clinicians must:
a) Be in an eligible medical, dental, or behavioral health occupation
b) Provide direct patient care (at least some)
c) Provide primary care (outpatient, ambulatory clinic), generalist
d) Have eligible education loan debt only (in your name only; &amp; not co-mingled)
e) Plan on participating in either full-time or half-time capacity
f) Be finished with licensure-relevant school/training
g) Hold a relevant occupational license
h) Be able to start contract soon (e.g., between Oct &amp; Dec)
i) Be a U.S. citizen (or naturalized)
Employers must:
a) Be a non-profit or government entities (and not for-profit)
b) Have or be located within a federal HPSA designation
c) Provide outpatient, clinic-based care (in most all instances)
d) If inpatient services, then only at CAHs in HPSAs, or tribal hospitals
e) Be prepared to pay required employer match</t>
  </si>
  <si>
    <t>$23,625/year (T1-FT); $13,500/year (T2-FT)</t>
  </si>
  <si>
    <t xml:space="preserve">Tier 1:
Up to $47,250 (full time)/$23,625 (half time), for very hard-to-fill positions
Up to $35,000 (full time)/$17,500 (half time), for regular-fill positions
Tier 2:
Up to $27,000 (full time)/$13,500 (half time), for very hard-to-fill positions
Up to $20,000 (full time)/$10,000 (half time), for regular-fill positions
</t>
  </si>
  <si>
    <t>Service contract for 2 years; Monthly admissions; must be submitted by the 15th of every month; can apply again after fulfilling contract</t>
  </si>
  <si>
    <t>Arizona</t>
  </si>
  <si>
    <t>AZ</t>
  </si>
  <si>
    <t>Mountain</t>
  </si>
  <si>
    <t>Purple</t>
  </si>
  <si>
    <t>Primary Care Provider Loan Repayment Program (PCPLRP)</t>
  </si>
  <si>
    <t>Per A.R.S. 36-2172, the Primary Care Provider Loan Repayment Program (PCPLRP) qualifies a primary care provider with current or prospective employment with a public or private, nonprofit entity located and providing services in a federally designated health professional shortage area (HPSA) in the state as designated under 42 Code of Federal Regulations section 62.52</t>
  </si>
  <si>
    <t>A. The primary care provider loan repayment program is established in the department to pay off portions of education loans taken out by physicians, dentists, pharmacists, advance practice providers and behavioral health providers.
B. The department shall prescribe application and eligibility requirements that are consistent with the requirements of the national health service corps loan repayment program (42 Code of Federal Regulations part 62). To be eligible to participate in the primary care provider loan repayment program, an applicant shall meet all of the following requirements:
1. Have completed the final year of a course of study or program approved by recognized accrediting agencies for higher education in a health profession licensed pursuant to title 32 or hold an active license in a health profession licensed pursuant to title 32.
2. Demonstrate current or prospective employment with a public or nonprofit entity located and providing services in a federally designated health professional shortage area in this state as designated under 42 Code of Federal Regulations part 5.
3. Contract with the department to serve and be qualified to serve in general dentistry, family medicine, pediatrics, obstetrics, internal medicine, geriatrics, psychiatry, pharmacy or behavioral health.
C. In addition to the requirements of subsection B of this section, an applicant who is a physician shall meet both of the following requirements:
1. Have completed a professional residency program in family medicine, pediatrics, obstetrics, internal medicine or psychiatry or a fellowship, residency or certification program in geriatrics.
2. Contract with the department to serve for at least two years.
D. An advance practice provider, behavioral health provider or dentist who participates in the primary care provider loan repayment program shall initially contract with the department to provide services pursuant to this section for at least two years.
E. An applicant who works at an Indian health service facility or tribal or urban Indian health facility is not required to provide a sliding fee scale to be eligible for the program.
F. In making recommendations for the primary care provider loan repayment program, the department shall give priority to applicants who:
1. Intend to practice in rural areas most in need of primary care services.
2. Have been assigned to a high-need health professional shortage area pursuant to 42 Code of Federal Regulations part 5.
3. Meet criteria established in rule to determine priority consistent with the national health service corps loan repayment program (42 Code of Federal Regulations part 62, subpart B).
G. All loan repayment contract obligations are subject to the availability of monies and legislative appropriation. The department may cancel or suspend a loan repayment contract based on unavailability of monies for the program. The department is not liable for any claims, actual damages or consequential damages arising out of a cancellation or suspension of a contract.
H. This section does not prevent the department from encumbering an amount that is sufficient to ensure payment of each primary care provider loan for the services rendered during a contract period.
I. The department shall issue program monies to pay primary care provider loans that are limited to the amount of principal, interest and related expenses of educational loans, not to exceed the provider's total student loan indebtedness, according to the following schedule:
1. For physicians and dentists:
(a) For the first two years of service, a maximum of $65,000.
(b) For subsequent years, a maximum of $35,000.
2. For advance practice providers, pharmacists and behavioral health providers:
(a) For the first two years of service, a maximum of $50,000.
(b) For subsequent years, a maximum of $25,000.
J. A participant in the primary care provider loan repayment program who breaches the loan repayment contract by failing to begin or to complete the obligated services is liable for liquidated damages in an amount equivalent to the amount that would be owed for default as prescribed by the federal grants to states for loan repayment program or as determined and authorized by the department. The department may waive the liquidated damages provisions of this subsection if it determines that death or permanent physical disability accounted for the failure of the participant to fulfill the contract. The department may prescribe additional conditions for default, cancellation, waiver or suspension that are consistent with the national health service corps loan repayment program (42 Code of Federal Regulations sections 62.27 and 62.28).
K. Notwithstanding section 41-192, the department may retain legal counsel and commence whatever actions are necessary to collect loan payments and charges if there is a default or a breach of a contract entered into pursuant to this section.
L. The director of the department may authorize the program to be implemented independent of the federal grants for state loan repayment program based on the needs of this state.
M. The department may use monies to develop programs such as resident-to-service loan repayment and employer recruitment assistance to increase participation in the primary care provider loan repayment program.  The department may use private donations, grants and federal monies to implement, support, promote or maintain the program.</t>
  </si>
  <si>
    <t>Medical, dental, pharmacy, or behavioral health Provider</t>
  </si>
  <si>
    <t>$8,125/quarter</t>
  </si>
  <si>
    <t xml:space="preserve">For physicians and dentists (varying priority levels):
(a) For the first two years of service, a maximum of $65,000.
(b) For subsequent years, a maximum of $35,000.
For advance practice providers, pharmacists and behavioral health providers (varying priority levels):
(a) For the first two years of service, a maximum of $50,000.
(b) For subsequent years, a maximum of $25,000.
</t>
  </si>
  <si>
    <t xml:space="preserve">Quarterly </t>
  </si>
  <si>
    <t>Quarterly throughout the contract</t>
  </si>
  <si>
    <t>Contract for 2 years and can be renewed for a 3rd or more years.</t>
  </si>
  <si>
    <t>Rural Private Primary Care Provider Loan Repayment Program (RPPCPLRP)</t>
  </si>
  <si>
    <t>Per A.R.S. 36-2174, the Rural Private Primary Care Provider Loan Repayment Program (RPPCPLRP) qualifies a primary care provider with current or prospective employment with a rural private primary care practice located in federally designated health professional shortage areas (HPSA) or Arizona medically underserved areas in the state, as prescribed in section 36-2352</t>
  </si>
  <si>
    <t>A. Subject to the availability of monies, the department shall establish a rural private primary care provider loan repayment program for physicians, dentists, pharmacists, behavioral health providers and advance practice providers with current or prospective rural primary care practices located in federally designated health professional shortage areas or medically underserved areas in this state, as prescribed in section 36-2352. To be eligible to participate in the program, an applicant shall agree to provide organized, discounted, sliding fee scale services for medically uninsured individuals from families with annual incomes below two hundred percent of the federal poverty guidelines as established annually by the United States department of health and human services.  An applicant who works at an Indian health service or tribal facility is not required to provide a sliding fee scale to be eligible for the program. The department shall approve the sliding fee scale used by the provider. The provider shall ensure notice to consumers of the availability of these services. The department shall give preference to applicants who agree to serve in rural areas.
B. Except as provided in section 36-2172, subsection B, paragraph 2, the program established pursuant to this section and loan repayment contracts made pursuant to this section shall comply with the requirements of section 36-2172.
C. The department may apply for and receive private donations and grant monies to implement the rural private primary care provider loan repayment program established pursuant to this section.
D. The department shall adopt rules to cancel or suspend a loan repayment contract, impose a penalty for default or find a person in default of a contract.</t>
  </si>
  <si>
    <t>Arkansas</t>
  </si>
  <si>
    <t>AR</t>
  </si>
  <si>
    <t>West South Central</t>
  </si>
  <si>
    <t>State Teacher Education Program (STEP)</t>
  </si>
  <si>
    <t>The State Teacher Education Program (STEP) provides assistance for eligible teachers with repayment of outstanding federal student loans. The Arkansas Department of Higher Education (ADHE) shall administer the State Teacher Education Program (STEP) within the policies set by the Arkansas Higher Education Coordinating Board.
The State Teacher Education Program recipients may receive:
Loan repayment for federal student loans in an amount up to six thousand dollars ($6,000) of the remaining loan balance per year for each year a licensed teacher teaches in a public school located in a geographical area of the state designated as having a critical shortage of teachers OR in a subject matter area designated as having a critical shortage of teachers.
Total term of federal student loan repayment shall not exceed three years.
Loan repayment for federal student loans in an amount up to six thousand dollars ($6,000) of the remaining loan balance per year for each year a licensed teacher teaches in a public school located in a geographical area of the state designated as having a critical shortage of teachers OR in a subject matter area designated as having a critical shortage of teachers.
Total term of federal student loan repayment shall not exceed three years.</t>
  </si>
  <si>
    <t>An applicant must:
a) Be a bona fide Arkansas resident for at least 12 months prior to the application deadline
b) Be a citizen of the United States or a lawful permanent resident
c) Have graduated from a teacher education program after April 2004
d) Have outstanding federal student loans
e) Hold a valid Arkansas teacher’s license
f) Teach full-time at a public school district in Arkansas during the award year
Meet one of the below, additional criteria:
g) Teach in a subject area with a teacher shortage, as identified by the Arkansas Division of Higher Education, in consultation with the Arkansas Department of Education; or
h) Teach in a geographic area with a teacher shortage, as identified by the Arkansas Division of Higher Education
i) Provide college transcript that lists the completion date and undergraduate degree
j) Provide lender statement that includes: (add’l items)
Recipients must reapply each year and meet all eligibility requirements each year (not to exceed three years)</t>
  </si>
  <si>
    <t>Teacher Shortage</t>
  </si>
  <si>
    <t xml:space="preserve">Up to $6,000 of remaining loan balance. </t>
  </si>
  <si>
    <t>Up to $6k/year of remaining loan balance</t>
  </si>
  <si>
    <t xml:space="preserve">Annual </t>
  </si>
  <si>
    <t>Disbursed once, at the end of the contract presumably. Annually for up to three years</t>
  </si>
  <si>
    <t>Annually for up to 3 years</t>
  </si>
  <si>
    <t>California</t>
  </si>
  <si>
    <t>CA</t>
  </si>
  <si>
    <t>Blue</t>
  </si>
  <si>
    <t>Licensed Mental Health (LMH) Services Provider Education Program</t>
  </si>
  <si>
    <t xml:space="preserve">The Licensed Mental Health (LMH) Services Provider Education Program is a California state-funded loan repayment program designed for licensed mental health professionals providing direct care in qualified facilities.  </t>
  </si>
  <si>
    <t xml:space="preserve">Eligible applicants for the LMH program include licensed clinical psychologists, licensed marriage and family therapists, licensed clinical social workers, and licensed professional clinical counselors. Applicants must be providing mental health services in California in designated mental health facilities.
-Have an outstanding medical student loan debt. 
-Be California residents. 
-Be willing to commit to a service obligation of 24 months. </t>
  </si>
  <si>
    <t>Mental/ behavioral health provider</t>
  </si>
  <si>
    <t>2005</t>
  </si>
  <si>
    <t>0</t>
  </si>
  <si>
    <t>Up to $15,000</t>
  </si>
  <si>
    <t xml:space="preserve">Up to $30,000 </t>
  </si>
  <si>
    <t>2 year commitment</t>
  </si>
  <si>
    <t>2-year contract; annual extensions</t>
  </si>
  <si>
    <t>CDA Foundation Student Loan Repayment Grant</t>
  </si>
  <si>
    <t>Under the Dental Practice Act, the Dental Board of California is responsible for the licensure and regulation of dentists. Existing law establishes the Dental Corps Loan Repayment Program of 2002 to assist dentists who practice in an underserved area with loan repayment pursuant to an agreement between the board and the dentist, as specified. Existing law governs eligibility, application, selection, placement, and repayment for the program, and authorizes the board to adopt standards to implement the program relating to eligibility, placement, and termination. Existing law creates the Dentally Underserved Account within the State Dentistry Fund and moneys in the account are continuously appropriated for purposes of the program.
This bill would require that the program be known as the California Dental Corps Loan Repayment Program and would revise program provisions regarding eligibility, application, selection, and placement. The bill would require the board to develop a process for repayment of loans or grants disbursed if the participant is terminated from the program or is not able to complete the required service obligation, as provided.
This bill would declare that it is to take effect immediately as an urgency statute.</t>
  </si>
  <si>
    <t>(a) A dentist who desires to participate in the program shall submit an application to the Board on the Dental Loan Repayment Program Application (rev. 1/05), which is incorporated by reference, and which includes all of the following:
(1) Applicant's name, California dental license number, address, telephone numbers, social security number, date of birth, e-mail address (if available), permit number of any permits issued by the Board, and date of issuance of first dental license and issuing body.
(2) Which of the criteria listed in Section 1972(b)(1) of the code or in section 1042.1 the applicant meets and why, including dates of and institutions where postgraduate training occurred.
(3) The name of each lender from which the applicant obtained an educational loan, together with the most current loan statement(s) that contains the lender's name(s) and mailing address(es), the applicant's name and loan account number(s), the outstanding balance(s) of the loan, the purpose for which the loan(s) was (were) given, and the date on which the loan statement(s) was (were) issued.
(4) Whether the applicant has ever been in default or had a judgment lien against the applicant for any debt, and an explanation for each default or judgment lien.
(5) Whether the applicant is willing to sign, or has signed, a written agreement with the practice setting(s) committing to three years of full-time service in a dentally underserved area.
(6) The name and address of each practice location at which services are to be provided under the program.
(7) A statement authorizing release to the Board of information enumerated in the application and any attachments thereto.
(8) A certification under penalty of perjury, signed and dated by the practice setting's administrative officer, whose name is printed below his/her signature, that the facility has entered into an agreement with the applicant for a minimum of three years; that the applicant can speak a Medi-Cal threshold language effectively in order to provide service; that it will pay the applicant a prevailing wage and not offset any loan repayments by the program against the applicant's salary; and that it is a "practice setting" as defined in Section 1971(f) of the code.
(9) A certification under penalty of perjury as to the contents of the application and any attachments, signed and dated by the applicant.
(b) Application filing periods will be dependent upon available funding and the number of openings in the program. Every application filing period shall be posted on the board's web site and shall close not earlier than 30 days after the date on which openings are first posted. Section 1042.3(a) notwithstanding, an application that is either not complete or not received by the final filing date shall not be considered, and shall be returned to the applicant.</t>
  </si>
  <si>
    <t>Dental provider</t>
  </si>
  <si>
    <t>$50,000/ year</t>
  </si>
  <si>
    <t>Annual</t>
  </si>
  <si>
    <t>$50,000 annually for 5 years</t>
  </si>
  <si>
    <t>5-year contract</t>
  </si>
  <si>
    <t>County Medical Services Program Loan Repayment Program (CMSP LRP)</t>
  </si>
  <si>
    <t xml:space="preserve">The County Medical Services Program Loan Repayment Program (CMSP LRP) is a loan repayment program offered by the state of California to incentivize healthcare professionals to work in designated areas in the state. This program specifically targets healthcare providers working in any one of the 35 CMSP counties. </t>
  </si>
  <si>
    <t>Be a healthcare professional with an outstanding educational loan debt. 
Have a valid practice license issued in California. 
Be employed at a CMSP-designated area. 
Be willing to commit to a minimum two-year full-time or half-time service obligation.</t>
  </si>
  <si>
    <t>Medical/ Healthcare provider</t>
  </si>
  <si>
    <t>$25,000 (FT)
$12750 (PT)</t>
  </si>
  <si>
    <t xml:space="preserve">$50,000 (FT) and $25,000 (PT)  </t>
  </si>
  <si>
    <t>CMSP LRP awardees receive the first payment six-months after starting their service obligation. The second and final payment is made six-months after the first payment.</t>
  </si>
  <si>
    <t>Allied Healthcare Loan Repayment Program</t>
  </si>
  <si>
    <t>The Allied Healthcare Loan Repayment Program (AHLRP) is a state-funded program that helps healthcare professionals in allied healthcare fields repay their student loan debt. The program aims to encourage allied healthcare professionals to work in County Medical Services Program (CMSP)-designated counties in California.</t>
  </si>
  <si>
    <t>-Be a U.S. citizen or permanent resident of California.
-Possess a current and unrestricted license or certification in one of the qualifying allied healthcare professions.
-Have outstanding educational loans that were used to pay for their education or training in the qualifying allied healthcare profession.
-Be employed or providing direct health care for more than 32 hours a week. 
-Be willing to work at a CMSP-contracted facility for at least 12 months.</t>
  </si>
  <si>
    <t>Medical provider/ Dr</t>
  </si>
  <si>
    <t xml:space="preserve">Up to $16,000 in loan repayment </t>
  </si>
  <si>
    <t>MD</t>
  </si>
  <si>
    <t>1-year contract; annual application</t>
  </si>
  <si>
    <t>Steven M. Thompson Physician Corps Loan Repayment Program (STLRP)</t>
  </si>
  <si>
    <t>The Steven M. Thompson Physician Corps Loan Repayment Program increases the number of licensed physicians and surgeons providing direct patient care in a qualified facility in California.
STLRP was established in 2003 to increase access to healthcare and promote the retention 
of primary care physicians in medically underserved areas (MUAs) of California. STLRP is
funded through a $25 surcharge for renewal of allopathic physician licenses in California. 
Eligible applicants may receive loan repayments of up to $105,000 in exchange for a 36-
month service obligation practicing and providing direct patient care on an outpatient basis
in a qualified facility. The purpose of this program is to increase the number of appropriate
trained physicians providing direct patient care in a qualified facility or area in California.</t>
  </si>
  <si>
    <t>To be eligible for an STLRP award, each applicant must:
a) Possess a valid and unrestricted MD or DO license to practice your profession in 
California.
b) Be in good standing with the Medical Board of California or the Osteopathic Medical
Board of California.
c) Not have any other existing service obligations with other entities, including other HCAI
programs.
d) Not be in breach of any other health professional service obligation.
e) Have completed a three-year residency.
f) Have unpaid educational loans.
g) Commit to providing a three-year full-time (40 hrs./week) service obligation in a 
medically underserved area or qualifying facility in California.
h) Provide 32 hours or more per week of direct patient care (Exception: physicians 
engaged in the practice of obstetrics, must be providing at least 21 hours of direct
patient care).
i) Be practicing outpatient care (patients must not be admitted to the hospital).
Eligible Disciplines: Family Medicine, General Peds, General Internal Medicine, Obstetrics/Gynecology, Emergency Medicine, Psychiatry, Gerontology, Surgery
Eligible Sites: Children’s Hospital, Health Professional Shortage Area – Primary Care (HPSA-PC), State-Operated Health Facility,  Correctional Facility, Native American Health Center, Substance Use Facility, County-Operated Health Facility, Primary Care Shortage Area (PCSA), Veteran’s Facility, Federally Qualified Health Center (FQHC), Public School Facility, Health Professional, Shortage Area – Mental Health (HPSA-MH), Rural Health Clinic (RHC)</t>
  </si>
  <si>
    <t>Up to $105k in exchange for 3 years of service</t>
  </si>
  <si>
    <t>Annual payments</t>
  </si>
  <si>
    <t>3-year contract</t>
  </si>
  <si>
    <t>CalHealthCares</t>
  </si>
  <si>
    <t>CalHealthCares administers loan repayment on educational debt for California physicians and dentists who provide care to Medi-Cal patients, which represent one-third of Californians and half of the state’s children. Eligible physicians can apply for up to $300,000 in loan repayment in exchange for a five-year service obligation. Eligible dentists can apply for a loan repayment up to $300,000 in exchange for a five-year service obligation or a Practice Support Grant up to $300,000 in exchange for a ten-year service obligation.
CalHealthCares commits $340 million voter-approved, state tobacco tax revenues from Proposition 56 (2016) to support and incentivize physicians and dentists to increase participation in the Medi-Cal program. In April 2019, the California Department of Health Care Services (DHCS) launched CalHealthCares, and DHCS has contracted with PHC to administer the statewide program.</t>
  </si>
  <si>
    <t>Eligibility:
a) Have an unrestricted license and be in good standing with their licensing board
b) Be an active enrolled Medi-Cal provider without existing suspensions, disbarments or revocations or have applied to DHCS to become a Medi-Cal provider
c) Have graduated within the last five years (January 1, 2018) or will be graduating from a residency or fellowship program no later than June 30, 2023. For dentist applying to the Practice Support Grant must have graduated from dental school or residency program within the last fifteen years (January 1, 2008)
d) Have existing educational loan debt incurred while pursuing a medical or dental degree, or have an existing dental practice and willing to relocate, expand or establish a new practice to a target county
e) Not participating in another disqualifying loan repayment program or practice support grant as of August 1, 2023
f) Not concurrently participating in a residency or fellowship program as of July 1, 2023
g) Practice in California or willing to relocate to practice in California
h) Be employed, self-employed or have a validated offer of employment by August 1, 2023
i) Maintain a patient caseload comprised of a minimum of 30 percent Medi-Cal beneficiaries and within 10 percent of the Medi-Cal patient caseload proposed in their application</t>
  </si>
  <si>
    <t>Medical, dental provider</t>
  </si>
  <si>
    <t>$60,000/year</t>
  </si>
  <si>
    <t>Eligible physicians: up to $300,000 in loan repayment in exchange for a five-year service obligation. Eligible dentists: up to $300,000 in loan repayment in exchange for a five-year service obligation OR a Practice Support Grant up to $300,000 in exchange for a ten-year service obligation.</t>
  </si>
  <si>
    <t>20% annually (max $60k); 5 year contract</t>
  </si>
  <si>
    <t>California State Loan Repayment Program (SLRP)</t>
  </si>
  <si>
    <t>The California State Loan Repayment Program (SLRP) increases the number of primary care physicians, dentists, dental hygienists, physician assistants, nurse practitioners, certified nurse midwives, pharmacists, and mental/behavioral health providers practicing in federally designated California Health Professional Shortage Areas (HPSA).</t>
  </si>
  <si>
    <t>To be eligible for a SLRP award, each applicant must:
a) Be a United States citizen or national (U.S. born or naturalized).
b) Possess a valid and unrestricted license to practice your profession in California.
c) Be free from judgements arising from federal debt.
d) Not have any other existing service obligations with other entities.
e) Not be in breach of any other health professional service obligation.
f) Be current on any child support payments.
g) Be employed at or have accepted employment at a SLRP approved Practice
Site.
h) Commit to providing a 2-year full-time (40 hours per week) or a 2-year half-time 
(20 hours per week) service obligation.
Eligible Disciplines
Medicine
Family Medicine
General Internal Medicine
General Pediatrics
Gerontology
Obstetrics/Gynecology
Psychiatry
Nurse Practitioner or Physician Assistant
Adult
Family
Pediatric
Women’s Health
Geriatrics
Mental Health and Psychiatry
Certified Nurse-Midwife
Pharmacist
Dentist
Registered Dental Hygienist
Health Service Psychologist
Licensed Clinical Social Worker
Licensed Marriage and Family Therapist
Licensed Professional Counselor
Psychiatric Nurse Specialist
Substance Use Disorder Counselor
Site Eligibility
Be located in a federally designated HPSA 
Be a public or private not for-profit out-patient facility
Pay the provider a prevailing wage
Provide services on a free or reduced fee schedule basis to individuals at or 
below 200% of the federal poverty level.</t>
  </si>
  <si>
    <t>Medical, dental, nursing, pharmacy, or behavioral health Provider</t>
  </si>
  <si>
    <t>$40,000 (first disbursement at 6 months), $10,000 (remainder after 1 year)</t>
  </si>
  <si>
    <t>Full-time: up to $50k, Half-time: up to $25k
With optional extension options (i.e. first year extension for full-time service is up to $20k, and up to $10k for half-time service)</t>
  </si>
  <si>
    <t xml:space="preserve">Initial grantees: 80% after 6 months, and 20% after one year
Extension grantees: 1 payment after 6 months. 2-year contract with the option for annual extenions
</t>
  </si>
  <si>
    <t>Licensed Vocational Nurse Loan Repayment Program</t>
  </si>
  <si>
    <t>The Licensed Vocational Nurse Loan Repayment Program (LVNLRP) is a California state program designed to provide financial assistance to licensed vocational nurses (LVNs) who agree to work full-time in a designated medical facility that serves communities with a shortage of health professionals.</t>
  </si>
  <si>
    <t>-Be licensed vocational nurses with an active and unrestricted California LVN license.
-Have outstanding educational loans from a government or commercial lending institution for a course leading to an LVN certification.
-Be willing to work full-time (at least 32 hours per week) for at least 12 months at a qualifying facility.
-Be employed by a qualifying medical facility in California. 
-Not have any existing service obligation for another loan repayment or scholarship program.R98</t>
  </si>
  <si>
    <t>Nurse</t>
  </si>
  <si>
    <t>One-time payment upon completion of a 12-month service obligation.</t>
  </si>
  <si>
    <t>Bachelor of Science Nursing Loan Repayment Program (BSNLRP)</t>
  </si>
  <si>
    <t>(BSNLRP) is a state-funded program designed to assist licensed registered nurses (RNs) who possess a Bachelor of Science in Nursing (BSN) degree. This program helps alleviate the financial burden of student loan debt for RNs who are committed to working in medically underserved areas in California.. The purpose of this program is to increase the number of
appropriately trained RNs providing direct patient care in a qualified facility in California.</t>
  </si>
  <si>
    <t xml:space="preserve">-Be a U.S. citizen or permanent resident of California.
-Possess a current and unrestricted license as a registered nurse (RN) in California.
-Possess a Bachelor of AI11Science in Nursing (BSN) degree from a regionally accredited institution.
-Have outstanding educational loans that were used to pay for the BSN degree.
-Agree to work full-time (at least 32 hours per week) for 12 months. </t>
  </si>
  <si>
    <t>(previously 10k in FY 21-22); one year service obligation</t>
  </si>
  <si>
    <t>1 year contract; annual applications from Sept 1-Oct 1</t>
  </si>
  <si>
    <t>Advanced Practice Healthcare Loan Repayment Program (APHLRP)</t>
  </si>
  <si>
    <t xml:space="preserve">The Advanced Practice Healthcare Loan Repayment Program (APHLRP) is a grant- and donation-funded program that seeks to help advanced practice healthcare professionals who practice in California’s medically underserved areas. </t>
  </si>
  <si>
    <t>Be licensed to practice in California as a nurse practitioner, certified nurse-midwife, clinical nurse specialist, physician assistant, or registered nurse anesthetist, dentist (specific location eligibility).
-Be free from any other service obligation.
-Be willing to commit to a two-year service obligation in a medically underserved area of California.
- be providing direct patient care 32+ hours or more a week
-have outstanding educational debt from a commercial or US governmental lending institution</t>
  </si>
  <si>
    <t>$12,750</t>
  </si>
  <si>
    <t>Up to a maximum of $25,000</t>
  </si>
  <si>
    <t>Two year commitment, applicants can be awarded up to three times</t>
  </si>
  <si>
    <t>2-year contract; up to 3 extensions</t>
  </si>
  <si>
    <t>Assumption Program of Loans for Education (APLE) Grant</t>
  </si>
  <si>
    <t>This is one of the programs for student loan forgiveness in California directed toward teachers. The Assumption Program of Loans for Education (APLE) grant is a program that helps teachers in California repay their student loans. The program provides grants to eligible district intern participants who seek to become fully credentialed teachers in designated schools in California.</t>
  </si>
  <si>
    <t>Be teaching in a designated school in California in a designated subject area.
-Have a baccalaureate degree.
-Teach FT for 4 consecutive years or the PT equivalent 
                                                                                                                                                                                                                                                                Have an outstanding balance on a student loan that was used to obtain a teaching credential.
-Not Be in default of any state or federal loan.
-Have passed the e California Basic educational Skills Test.</t>
  </si>
  <si>
    <t>Teacher</t>
  </si>
  <si>
    <t>1983</t>
  </si>
  <si>
    <t>Up to $19,000</t>
  </si>
  <si>
    <t>Annually</t>
  </si>
  <si>
    <t>Colorado</t>
  </si>
  <si>
    <t>CO</t>
  </si>
  <si>
    <t>State Dental Loan Repayment Program</t>
  </si>
  <si>
    <t>Provides awards to dentists and dental hygienists willing to serve in a public, nonprofit or private dental practice in Colorado that serves at least some Medicaid, Child Health Plan Plus (CHP+) and/or uninsured patients each month. Participants must agree to serve at the same site, serving underserved patients, for a term of two years. Award amounts vary, based on numbers of Health First Colorado (Colorado’s Medicaid Program), CHP+, Colorado Old Age Pension and/or uninsured patients seen each month.</t>
  </si>
  <si>
    <t>Must work at a public, nonprofit, or private dental practice in Colorado 
Must see some Medicaid, CHP-plus and/or uninsured patients each month.
The visit must be a face-to-face/one-on-one encounter between the patient and clinician during which time one or more services are rendered.
- General dentists
- Pediatric dentists
- Dental hygienists</t>
  </si>
  <si>
    <t>$25,000/year (dentists); $6,000/year (dental hygienists)</t>
  </si>
  <si>
    <t xml:space="preserve">For dentists:
- $50,000 if you see 80 or more underserved patients per month.
- $37,500 if you see 60-79 underserved patients per month.
- $25,000 if you see 20-59 underserved patients per month.
For dental hygienists:
- $12,000 if you see 80 or more underserved patients per month.
- $8,000 if you see 60-79 underserved patients per month.
- $6,000 if you see 20-59 underserved patients per month.
</t>
  </si>
  <si>
    <t>Annual? (MD)</t>
  </si>
  <si>
    <t>2-year term</t>
  </si>
  <si>
    <t>2-year-contract</t>
  </si>
  <si>
    <t>Loan Repayment Assistance Program (LRAP) - UC Boulder</t>
  </si>
  <si>
    <t>Colorado Law is dedicated to making public interest legal careers a real option for our graduates, despite the reality of educational debt. Colorado Law's Loan Repayment Assistance Program (LRAP) provides partial loan repayment awards to select alumni who choose qualifying public interest work.
Awards may be as much as $6,500 per recipient per year, depending on the availability of funds and other factors.</t>
  </si>
  <si>
    <t xml:space="preserve">- You must be a graduate of the University of Colorado Law School. Your employer cannot be the University of Colorado, nor can the applicant’s services be performed for the University of Colorado.
Public Interest Employment
- Working for or under the direction of an organization described in Section 501(c)(3) of the Internal Revenue Code that is exempt from tax;
- Working for an employer who is a federal, state, or local government agency or who contracts with such agencies to provide legal services to indigent people; or
- Employed providing services to underserved populations or serving unmet legal needs.
Judicial clerkships do not qualify as employment in a "public interest capacity" for purposes of Colorado Law’s LRAP. 
Wages, Income, and Financial Conditions
- First-time applications: Gross annual salary must not exceed $67,000. 
- Renewal applications: An annual gross salary increase of up to $2,000 is allowed for each year of your LRAP participation.  
- Additional sources of taxable income may be considered in determining whether an LRAP award will be made.
- Repayment only applicable to law school debt
</t>
  </si>
  <si>
    <t>Lawyer, Graduate of University of Colorado Law School</t>
  </si>
  <si>
    <t>Up to $6500/year</t>
  </si>
  <si>
    <t>Up to $32,500</t>
  </si>
  <si>
    <t xml:space="preserve">Up to 5 years </t>
  </si>
  <si>
    <t>Annually for up to 5 years</t>
  </si>
  <si>
    <t>Rural Essental Access Provider (REAP) Loan Repayment Program</t>
  </si>
  <si>
    <t>The Colorado Rural Essential Access Provider (REAP) Loan Repayment Program offers loan repayment assistance to certain healthcare professionals who agree to practice in an approved REAP site for 2 years.</t>
  </si>
  <si>
    <t>Eligibility for sites:
- Private practice, offering full scope outpatient primary care services, providing care to patients for at least two years prior to application.
- Practice must be located in a rural or frontier county. See County Designations.
- Practice must be located in a federally designated Health Professional Shortage Area.
- Accepting current and new Medicaid, Medicare, CHP+ and offering a slide fee scale based on family size and annual income for those at or below 200 percent of the Federal Poverty Level.
- Practice level proportion of Medicaid and SFS must together exceed 10 percent of patients served in the previous 12 months to be eligible for consideration.
- Hours of operation must be conducive to patient and community access to clinic care services.
Eligible professions:
- Doctors of osteopathic or allopathic medicine (family medicine, geriatrics, general internal medicine, general psychiatry, general child psychiatry, general pediatrics, and general obstetrics and gynecology).
- Clinical pharmacists (PharmD).
- Licensed clinical or counseling psychologists (Ph.D., Psy.D.).
- Licensed clinical social workers (master’s or doctoral degree in social work).
- Licensed professional counselors (master’s or doctoral degree with a major study in counseling).
- Licensed marriage and family therapists (master’s or doctoral degree with a major study in marriage and family therapy).
- Certified nurse-midwives.
- Nurse practitioners.
- Physician assistants.
- Psychiatric nurse specialist</t>
  </si>
  <si>
    <t>$15,000/year (FT physicians); $7,500/year (PT physicians); $7,500 (other FT professions); $3,750/year (other PT professions)</t>
  </si>
  <si>
    <t xml:space="preserve">Full-time obligation:
- Up to $30,000 for physicians.
- Up to $15,000 for physician assistants, advanced practice nurses, clinical pharmacists and licensed mental health providers.
Part-time obligation:
- Up to $15,000 for physicians.
- Up to $7,500 for physician assistants, advanced practice nurses, clinical pharmacists and licensed mental health providers.
</t>
  </si>
  <si>
    <t>MD (assume annual)</t>
  </si>
  <si>
    <t xml:space="preserve">2 year term </t>
  </si>
  <si>
    <t>2-year contract</t>
  </si>
  <si>
    <t>Colorado Health Service Corps</t>
  </si>
  <si>
    <t xml:space="preserve">Primary care providers working in designated health professional shortage areas can apply to receive funding to repay qualifying educational loans. </t>
  </si>
  <si>
    <t>Participants must deliver health care services to underserved patients (HPSA). The practice must generally accept public insurance and offer discounted services to low-income, uninsured patients on a sliding fee scale.
- You must be employed at an approved organization and approved site by the first day of the current application cycle and cannot have another service obligation.
- Direct clinical care is defined as a medically necessary medical, dental, mental health or behavioral health visit or a qualified preventive health visit. The visit must be a face-to-face/one-on-one encounter between the patient and clinician during which time one or more services are rendered.
3 years of either full-time, ¾ time, or part-time service. Can renew after the 3 years.
•	Doctors of osteopathic or allopathic medicine (family medicine, geriatrics, general internal medicine, general psychiatry, general child psychiatry, general pediatrics, general obstetrics and gynecology, addiction medicine or pain management).
•	Clinical pharmacists (PharmD).
•	Dentists (general and pediatric).
•	Licensed clinical or counseling psychologists (Ph.D., Psy.D.).
•	Licensed clinical social workers (master’s or doctoral degree in social work).
•	Licensed professional counselors (master’s or doctoral degree with a major study in counseling).
•	Licensed marriage and family therapists (master’s or doctoral degree with a major study in marriage and family therapy).
•	Certified nurse-midwives.
•	Nurse practitioners.
•	Advanced practice nurses with specific training in substance use disorders or pain management.
•	Physician assistants.
•	Physician assistants with specific training in substance use disorders.
•	Psychiatric nurse specialists.
•	Licensed addiction counselors.
•	Certified addiction counselors.
•	Registered dental hygienists.</t>
  </si>
  <si>
    <t>$30,000-40,000/year (full-time awardees)</t>
  </si>
  <si>
    <t xml:space="preserve">FIRST TIME AWARDEES
Full-time obligation:
Up to $120,000 for physicians and dentists.
Up to $90,000 for physician assistants, advanced practice nurses, clinical pharmacists, licensed mental health providers, licensed addiction counselors, dental hygienists and certified addiction counselors.
3/4-time obligation:
Up to $90,000 for physicians and dentists.
Up to $67,500 for physician assistants, advanced practice nurses, clinical pharmacists, licensed mental health providers, licensed addiction counselors, dental hygienists and certified addiction counselors.
Part-time obligation:
Up to $60,000 for physicians and dentists.
Up to $45,000 for physician assistants, advanced practice nurses, clinical pharmacists, licensed mental health providers, licensed addiction counselors, dental hygienists and certified addiction counselors.
CONTINUING AWARDEES
$40,000 for physicians and dentists.
$30,000 for physician assistants, advanced practice nurses, clinical pharmacists, licensed mental health providers, licensed addiction counselors, dental hygienists, and certified addiction counselors.
[Half of amount for part-time service]
</t>
  </si>
  <si>
    <t>Annual payments? (MD)</t>
  </si>
  <si>
    <t>3-year contract; can renew for annual terms of service</t>
  </si>
  <si>
    <t>3-year contract; annual extensions</t>
  </si>
  <si>
    <t>Nurse Faculty Loan Repayment Program</t>
  </si>
  <si>
    <t>Eligibility for nursing programs to participate:
- Colorado based public or private non-profit nursing programs.
- A Colorado Board of Nursing approved nursing program.
- Accredited by the Commission of Collegiate Nursing Education (CCNE) or the Accreditation Commission for Education and Nursing (ACEN).
Eligibility for nurse faculty applicants:
- Be a U.S. citizen (United States born or naturalized) or be a U.S. national or lawful permanent resident.
- Have at least a master's degree in nursing and be in a position that requires an advanced degree in Nursing.
- Be employed as a full-time or part-time nurse faculty member of an eligible school of nursing.
- Have outstanding qualifying educational loans leading to a degree in nursing.
- Have completed the nursing program for which the loan balance applies.
- Have a current, full, permanent, unencumbered, unrestricted license to practice as an RN in the state of Colorado or be authorized to practice in Colorado pursuant to the Nurse Licensure Compact.
- Faculty responsibilities must include classroom or clinical teaching or both
- Cannot have a competing loan repayment service obligation</t>
  </si>
  <si>
    <t>$25,000/year (FT); $12,500/year (PT)</t>
  </si>
  <si>
    <t xml:space="preserve">Full-time: Up to $50k for 2 consecutive academic years or the equivalent in a qualified faculty position
Part-time: Up to $25k for 2 consecutive academic years or the equivalent in a qualified faculty position
</t>
  </si>
  <si>
    <t>Connecticut</t>
  </si>
  <si>
    <t>CT</t>
  </si>
  <si>
    <t>New England</t>
  </si>
  <si>
    <t>Connecticut State Loan Repayment Program</t>
  </si>
  <si>
    <t xml:space="preserve">The Connecticut SLRP (CSLRP) is a federal-state partnership that assists states in addressing the health professional shortages that cause disparities in access to health care.  Program participants work for Community Health Centers and other eligible primary care sites in the state. 
Community Health Centers provide comprehensive primary care services in areas designated by the federal government as Medically Underserved Areas (MUA) and as Health Professional Shortage Areas (HPSA). 
Repayment of educational loans in exchange for a period of employment is a significant incentive for eligible clinicians to work in Community Health Centers.   </t>
  </si>
  <si>
    <t>NA</t>
  </si>
  <si>
    <t>Not accepting applications</t>
  </si>
  <si>
    <t>Minority Teacher Incentive Program and Educator Loan Reimbursement Grant Program</t>
  </si>
  <si>
    <t>Minority teacher incentive program § 10-168a Provides up to $5,000 in grants to full-time junior and senior minority students enrolled in teacher training programs at Connecticut colleges and up to $2,500 a year, for up to four years, in loan reimbursements in return for students teaching in a Connecticut public elementary or secondary school.
Awards grants of up to $5,000 per year, for up to two years, for 
minority students in (1) their junior and senior years in Connecticut 
undergraduate teacher preparation programs, (2) graduate teacher 
education programs (if they received a grant for one year as an 
undergraduate), or (3) alternative route to certification programs. 
Also provides up to 10 years of student loan reimbursement grants to
minority administrators or teachers, for up to 10% of their student
loans, not to exceed $5,000 a year.</t>
  </si>
  <si>
    <t>For grant funding: must be a minority student in their junior or senior year of a teacher prep program, or be in a graduate teacher education or alternative certification program
For loan reimbursement: must be minority administrator or teacher in a public school setting for 4 years</t>
  </si>
  <si>
    <t>Minority teaching student</t>
  </si>
  <si>
    <t>$5,000/year</t>
  </si>
  <si>
    <t xml:space="preserve">- Up to $5k in grant funds for minority students in teaching training programs
- Up to $10k in loan forgiveness over the course of 4 years, $2500/YEAR
</t>
  </si>
  <si>
    <t>Annually for loan reimbursement</t>
  </si>
  <si>
    <t>Delaware</t>
  </si>
  <si>
    <t>DE</t>
  </si>
  <si>
    <t>Middle Atlantic</t>
  </si>
  <si>
    <t>Delaware State Loan Repayment Program (SLRP)</t>
  </si>
  <si>
    <t>Delaware has operated a State Loan Repayment Program (SLRP) since 2000 under the directions of the Executive Office of the Governor and the Department of Health and Social Services (DHSS). The Delaware Health Care Commission (DHCC) serves as the lead administrative entity for the program and collaborates heavily with the U.S. Department of Health Resources and Services Administration (HRSA) and the National Health Services Corps. (NHSC) to establish program parameters and guidelines.
This program is supported by the Health Resources and Services Administration (HRSA) of the U.S. Department of Health and Human Services (HHS) as part of an award totaling $225,000 with 50% percentage financed with nongovernmental sources. The contents are those of the author(s) and do not necessarily represent the official views of, nor an endorsement, by HRSA, HHS or the U.S. Government.</t>
  </si>
  <si>
    <t xml:space="preserve">-Have a valid license in the State of Delaware to practice 
-Be a U.S. citizen (Born or Naturalized) or U.S. National;
-Have verifiable student loans which are not in default;
-Be currently employed or have accepted employment at a designated Health Professional Shortage Area (HPSA) site;
-Commit to providing service full-time (40 hours per week) in a designated Health Professional Shortage Area (HPSA) and approved by the HCC
</t>
  </si>
  <si>
    <t>Up to $50,000 (dentists) 
Up to $30,000 (dental hygenists)</t>
  </si>
  <si>
    <t xml:space="preserve">-Up to 100,000 for verifiable educational loans to qualified dentists
-Up to $60,000 for verifiable educational loans qualified dental hygienists
</t>
  </si>
  <si>
    <t>Requires a 1:1 match; The fiscal distribution of a standardized payment structure is aligned with a predetermined schedule for each approved practitioner. $30,000 to $100,000 contracts are awarded for two year periods and payments are distributed in two parts to selected and eligible loan institution
-Year 1: First payment released after 12 months of service - 50% of total award.
-Year 2: Second Payment released after 24 months of service - 50% of total award.</t>
  </si>
  <si>
    <t xml:space="preserve">2-year contract; extensions for years 3 and 4
</t>
  </si>
  <si>
    <t>Health Care Provider Loan Repayment Program (HCPLRP)</t>
  </si>
  <si>
    <t xml:space="preserve">The program awards new primary care providers in ambulatory or outpatient settings in underserved areas or areas of need. </t>
  </si>
  <si>
    <t>Must be in an eligible primary care profession, commit to 2-year contract, have a dollar-for-dollar match (for hospitals), be a US citizen; can be part-time or full-time</t>
  </si>
  <si>
    <t xml:space="preserve">Medical, primary care </t>
  </si>
  <si>
    <t>$50,000/year</t>
  </si>
  <si>
    <t>Up to $50,000 per year</t>
  </si>
  <si>
    <t>Assume annual</t>
  </si>
  <si>
    <t>Annually?</t>
  </si>
  <si>
    <t>Initial 2-year contract; renewable for an optional 1 or 2-year commitment for a maximum of 4 years</t>
  </si>
  <si>
    <t>District of Columbia</t>
  </si>
  <si>
    <t>DC</t>
  </si>
  <si>
    <t>South Atlantic</t>
  </si>
  <si>
    <t>District of Columbia Bar Foundation Loan Repayment Assistance Program</t>
  </si>
  <si>
    <t xml:space="preserve">DCBF provides loan repayment assistance to qualified attorneys working for an eligible employer in DC in order to: (1) increase the number of experienced, skilled lawyers working on behalf of low-income DC residents; and (2) assist DC poverty lawyers who have incurred significant educational debt in obtaining their law degree. DCBF’s Loan Repayment Assistance Program (LRAP) provides one-year, interest-free, forgivable loans, of up to $12,000 per year, to qualified attorneys so they can continue providing exceptional legal assistance to low-income DC residents despite low salaries and high educational debt. </t>
  </si>
  <si>
    <t xml:space="preserve">Eligibility: 
Must be a DC resident 
Must be an employee of a qualified employer 
Must work at least 17 hours per week in a field that uses a legal degree 
Must be a graduate of an accredited law school 
Must be in good standing with the DC Bar 
Must be in good standing with all educational loans 
Salary must be less than $79,567.50 
Eligible employers:  
Advocates for Justice and Education 
African Communities Together 
Amara Legal Center 
Asian Pacific American Legal Resource Center 
Ayuda 
Bread for the City 
Capital Area Immigrants’ Rights Coalition 
Catholic Charities Legal Network 
Central American Resource Center 
Children’s Law Center 
Christian Legal Aid of DC 
Community Family Life Services 
DC Affordable Law Firm 
DC Bar Pro Bono Center 
DC KinCare Alliance 
DC Volunteers Lawyers Project 
Domestic Violence Legal Empowerment and Appeals Project 
First Shift Justice Project 
Georgetown University Law Center - Health Justice Alliance  
Howard University School of Law 
KIND, Inc.  
Legal Aid Society of the District of Columbia 
Legal Counsel for the Elderly 
Mid-Atlantic Innocence Project 
Mother's Outreach Network 
Neighborhood Legal Services Program 
Network for Victim Recovery of DC 
Open City Advocates 
Quality Trust for Individuals with Disabilities 
Rising for Justice 
School Justice Project 
The Safe Sisters Circle 
Torture Abolition &amp; Survivors Support Coalition 
Tzedek DC 
University Legal Services 
Washington Lawyers’ Committee for Civil Rights and Urban Affairs 
Washington Legal Clinic for the Homeless University Legal Services 
Whitman-Walker Health </t>
  </si>
  <si>
    <t>Lawyer, Law school graduatee</t>
  </si>
  <si>
    <t>Up to $12k/year</t>
  </si>
  <si>
    <t>Monthly</t>
  </si>
  <si>
    <t>Forgivable loans; employment and income verified monthly</t>
  </si>
  <si>
    <t xml:space="preserve">DC Health Professional Loan Repayment Program </t>
  </si>
  <si>
    <t xml:space="preserve">The District’s Health Professional Loan Repayment Program (HPLRP) provides loan repayment to eligible health professionals practicing full-time at HPLRP-certified sites in health professional shortage and medically underserved areas (HPSAs and MUAs) in DC. The HPLRP assists certified sites to recruit and retain providers by providing loan repayment up to $151,841.29 over four years for [full time] physicians and dentists and $83,510.61 for all other [full time] eligible providers. 
The purpose of the DC Health Professional Loan Repayment Program is to recruit and retain primary, dental, mental health care or specialty or subspecialty professionals (providers) serving in either a Health Professional Shortage Area and or Medically Underserved Area/Population of the District matching their discipline – specialist or subspecialist are required to work in Wards 7 or 8 in a Medically Underserved Area/Population. For Profit facilities in Wards 7 and 8 are eligible provided they accept a minimum percentage of indigent care equivalent to 45% and accept Medicare, Medicaid, Health Care Alliance, or similar public insurance programs or at a threshold determined by the Department of Health, DC Health Director. The Program has been amended and includes several loan repayment tracts. </t>
  </si>
  <si>
    <t xml:space="preserve">Eligible Providers 
Licensed and Certified: 
Physicians (MD, DO) 
Dentists (DDS) 
Dental hygienists 
Registered nurses 
Advanced practice nurses 
Physician assistants 
Clinical social workers 
Clinical psychologists 
Professional counselors 
To be eligible for the Program, a provider must: 
a. Be a citizen or permanent resident of the United States;  
b. Be licensed and otherwise eligible to practice in the District of Columbia;  
c. Have no other obligation for health professional services to the federal, state, or local government, unless the obligation will be completely satisfied prior to the beginning of service under the Program;  
d. Propose to practice at a certified HPLRP Service Obligation Site (S0S); and  
e. Primary care providers (previously defined) propose to provide services that correspond to the Health Professional Shortage Area (HPSA) or the Medically Underserved Area/Population (MUA/MUP) in which the provider’s SOS is located.  
f. Specialists who practice in their specialty or subspecialty (as previously identified) that work in a Medically Underserved Area/Population (MUA/MUP) in Ward 7 or 8. 
The following types of facilities are eligible to become Service Obligation Sites: a. Nonprofit or public entities; b. Department of Health programs; c. Department of Behavioral Health programs; d. District of Columbia Public School sites; e. District of Columbia Department of Corrections site. f. A private practice setting or for profit that serves residents of a medically </t>
  </si>
  <si>
    <t>Medical, dental, nursing, or behavioral health Provider</t>
  </si>
  <si>
    <t>Inconclusive</t>
  </si>
  <si>
    <t>Up to $151,841.29 over four years for [full time] physicians and dentists and $83,510.61 for all other [full time] eligible providers; Guidelines show $165,040.64 - $210,780 for FT providers</t>
  </si>
  <si>
    <t>Annual after initial two-year disbursement</t>
  </si>
  <si>
    <t xml:space="preserve">A single lump sum payment covering the initial two-year cost of the contract within 90 days of the contract start date; a one-year lump sum for each additional contract year </t>
  </si>
  <si>
    <t>2 to 4-year contract; annual renewals up to four years</t>
  </si>
  <si>
    <t xml:space="preserve">Florida </t>
  </si>
  <si>
    <t>FL</t>
  </si>
  <si>
    <t>Florida Bar Foundation Loan Repayment Assistance Program (LRAP)</t>
  </si>
  <si>
    <t xml:space="preserve">The purpose of the Loan Repayment Assistance Program (LRAP) is to strengthen and expand legal assistance for the poor by supporting the recruitment and retention of the most qualified civil legal aid staff attorneys who are employed by legal assistance organizations that receive grant funding from The Florida Bar Foundation. Staff attorneys participating in LRAP are expected to use the funds to pay down and reduce their student loan debt.
•	Staff attorneys employed by government agencies, nonprofits, and other types of public service organizations (Public Defenders, State Attorneys, Department of Children and Families, Guardian ad Litem, Office of Regional Conflict Counsel, Catholic Charities, etc.) may wish to research the Federal Public Service Loan Forgiveness Program for more information on student loan assistance.
</t>
  </si>
  <si>
    <t xml:space="preserve">•	Be employed on a full-time basis or at least 50% FTE part time basis by a civil legal aid organization currently receiving a grant from the Foundation;
•	Contract attorneys, or attorneys who are employed for a specific duration or for a specific project or purpose and who are not considered to be staff attorneys that receive all of the qualified legal aid organization’s benefits, are not eligible to participate in the Foundation’s LRAP;
•	Applications and supporting materials must be submitted timely during the once annual LRAP application period.
•	Admission to The Florida Bar by the end of the first year after having been selected as a participant and thereafter a member in good standing of The Florida Bar; and
•	Be in full compliance with LRAP requirements if a current LRAP participant.
</t>
  </si>
  <si>
    <t>Lawyer, civil legal aid</t>
  </si>
  <si>
    <t xml:space="preserve">One time disbursement </t>
  </si>
  <si>
    <t xml:space="preserve">•	The application process for a new year begins in October of the previous year </t>
  </si>
  <si>
    <t xml:space="preserve">Dental Student Loan Repayment Program </t>
  </si>
  <si>
    <t xml:space="preserve">•	The new program is to be established by the Florida Department of Health and it will help repay student loans for dentists employed by any eligible public health program that serves Medicaid and other low-income patients in a dental health professional shortage area or medically underserved community.
•	The program is authorized to accept up to ten new dentists each fiscal year into the program, and to repay up to $50,000 annually or $250,000 total in student loans for each dentist. Dentists may receive funds under the loan program for at least one year, up to a maximum of five years.
</t>
  </si>
  <si>
    <t>Qualified dentists who treat medically underserved populations in dental health professional shortage areas or medically underserved areas.</t>
  </si>
  <si>
    <t>Up to 5 years</t>
  </si>
  <si>
    <t xml:space="preserve">Up to 10 dentists funded </t>
  </si>
  <si>
    <t>Nursing Student Loan Forgiveness Program (NSLFP)</t>
  </si>
  <si>
    <t xml:space="preserve">The Florida Legislature established the Nursing Student Loan Forgiveness Program (NSLFP) in 1989 to encourage qualified personnel to seek employment in areas of the state where critical nursing shortages exist. The program provides funds to assist in the repayment of nursing education loans. </t>
  </si>
  <si>
    <t xml:space="preserve">•	Be licensed as an LPN, RN, or ARNP in the state of Florida
•	Have loans incurred toward a nursing education
•	Work full-time at one of the designated employment sites established in Section 1009.66, Florida Statutes
</t>
  </si>
  <si>
    <t>Annual for a maximum of four years. Payment is made at the end of each 12-month enrollment period and made directly to the participants lender</t>
  </si>
  <si>
    <t xml:space="preserve">o	May 1-  June 1
o	August 1- September 1
o	November 1 – December 1 
o	February 1 – March 1 
</t>
  </si>
  <si>
    <t>Georgia</t>
  </si>
  <si>
    <t>GA</t>
  </si>
  <si>
    <t>Dentists for Rural Areas Assistance Program (DRAA)</t>
  </si>
  <si>
    <t>The Dentists for Rural Areas Assistance Loan Repayment Program administered by the Georgia Board for Physician Workforce, provides service-cancellable loans of up to $25,000 per year for up to four years for dentists who practice full time in an underserved, rural county with a population of 50,000 or less. Contracts are awarded for one year and are renewable for an additional three terms for a maximum of four years and $100,000.</t>
  </si>
  <si>
    <t>Applicants must be a legal resident the U.S., have graduated from an accredited graduate dental education program or provisional accreditation by the American Dental Association’s Commission on Dental Accreditation, have an unrestricted dental license by the Georgia Board of Dentistry, hold or be in the process of receiving a Medicaid Provider Number in Georgia and actively treat Medicaid patients</t>
  </si>
  <si>
    <t xml:space="preserve">Up to 4 years </t>
  </si>
  <si>
    <t>Annual; renewable up to 3 extensions</t>
  </si>
  <si>
    <t>Georgia Physician Loan Repayment Program (GPLRP)</t>
  </si>
  <si>
    <t xml:space="preserve">•	The Georgia Physician Loan Repayment Program (GPLRP) pays medical education student loan debt for physicians who agree to practice medicine full-time in a medically underserved or rural community in Georgia.
•	The 24-month contract requires a commitment to practice medicine a minimum of 40 clinical hours per week in a rural or medically underserved area in Georgia.
</t>
  </si>
  <si>
    <t xml:space="preserve">•	Physicians must provide direct patient care in a Health Professional Shortage Area located in a rural Georgia county
•	Physicians must provide direct patient care in a Health Professional Shortage Area located in a rural Georgia county
</t>
  </si>
  <si>
    <t>Up to four years</t>
  </si>
  <si>
    <t>2-year contract; renewable for 2 annual extensions</t>
  </si>
  <si>
    <t>Physicians for Rural Areas Assistance Program (PRAA)</t>
  </si>
  <si>
    <t>The Physicians for Rural Areas Assistance Program is for physicians who have completed residency and are in practice. The program is service-cancelable, with a requirement of working full-time in an underserved, rural county in Georgia (a population of 35,000 or less based on the most recent U.S. Census). Please see the chart below for information about the program.</t>
  </si>
  <si>
    <t>Applicants must be a legal resident the U.S., have graduated from an A.C.G.M.E. or A.O.A. accredited Graduate Medical Education Program in the U.S., have a GA Medical License, have a GA Medicaid. Provider Number and actively treat Medicaid patients</t>
  </si>
  <si>
    <t xml:space="preserve">Up to $25,000 per year </t>
  </si>
  <si>
    <t>Up to 36 awards. Contracts are awarded for one year and are renewable for an additional three terms (for a maximum of four years and $100,000).</t>
  </si>
  <si>
    <t>Annual; renewable up to 3  annual extensions</t>
  </si>
  <si>
    <t>Advanced Practice Registered Nurse Loan Repayment Program (APRNLRP)</t>
  </si>
  <si>
    <t>The Advanced Practice Registered Nurse Loan Repayment Program is a program funded by the State of Georgia to provide loans of up to $10,000 to assist advanced practice registered nurses in repaying outstanding APRN education loan debt in return for practicing in an underserved rural Georgia county (a population of 35,000 or less based on the most recent U.S. Census). Contracts are awarded for one year and are renewable three times for a maximum of four years. Please see the chart below for information about the program.</t>
  </si>
  <si>
    <t xml:space="preserve">•	Applicants must: 
•	be a citizen, legal resident or foreign national of the U.S., 
•	graduated from an institution of nursing education that received accreditation or provisional accreditation by a national accrediting body in nursing education designed to qualify the graduate for licensure by the Georgia Board of Nursing, 
•	have satisfied all requirements for unrestricted APRN licensure by the Georgia Board of Nursing, 
•	must work in a qualifying practice that actively treats Medicaid patients
</t>
  </si>
  <si>
    <t>Physician Assistant Loan Repayment Program (PALRP)</t>
  </si>
  <si>
    <t>The Physician Assistant Loan Repayment Program is a program funded by the State of Georgia to provide loans of up to $10,000 to assist physician assistants in repaying outstanding PA education loan debt in return for practicing in an underserved rural Georgia county (a population of 35,000 or less based on the most recent U.S. Census). Contracts are awarded for one year and are renewable three times for a maximum of four years. Please see the chart below for information about the program</t>
  </si>
  <si>
    <t xml:space="preserve">•	be a citizen, legal resident or foreign national of the U.S.,
•	have graduated from an ARC-PA-accredited physician assistant education program in the U.S., 
•	have an unrestricted PA license by the Georgia Composite Medical Board, and 
•	practice with a Medicaid provider in Georgia and actively treat Medicaid patients
•	Eligible Practice Locations: Counties of 50,000 or less according to the 2010 U.S. Census Count*
</t>
  </si>
  <si>
    <t>Physician's assistants</t>
  </si>
  <si>
    <t>Annually; renewable up to 3 annual extensions</t>
  </si>
  <si>
    <t>Hawaii</t>
  </si>
  <si>
    <t>HI</t>
  </si>
  <si>
    <t>Hawaii State Loan Repayment Program (HSLRP)</t>
  </si>
  <si>
    <t>The Hawaii State Loan Repayment Program (HSLRP) is a federal grant to pay off educational loans for primary care and behavioral health providers who care for patients at non-profit organizations in designated Health Professional Shortage Areas of Hawaii. It is designed to incentivize care in the areas of Hawaii where it is most needed.</t>
  </si>
  <si>
    <t>-Primary care physicians (allopathic/osteopathic); primary care advanced practice nurse practitioners; certified nurse-midwives; primary care physician assistants, health service psychologists, licensed clinical social workers, licensed professional counselors, marriage and family therapists. Primary care specialties for physicians are considered: Family Medicine, Internal Medicine, Pediatrics, Obstetrics/Gynecology, Geriatrics and Psychiatry. Primary Care Specialties for Nurse Practitioners and Physician Assistants are: Adult, Family, Pediatrics, Psychiatry/mental health, Geriatrics and Women’s health. Applicants must be United States citizens or U.S. Nationals, have no outstanding contractual obligation for health professional services to the Federal Government, State or other entity, no judgment lien against their property for a debt to the U.S. government and not be excluded, debarred, suspended, or disqualified by a Federal agency. Initial eligibility will be evaluated through background and credit checks. Awarded recipients will be selected by a subcommittee of the Hawaii Medical Education Council
-All selected will be obligated to commit to 2 years of fulltime service or 4 years of halftime service at HSLR sites. HSLR sites are public or non-profit private entities located and providing health services in primary care health professional shortage areas (HPSAs). These include federally-qualified health centers, rural health clinics, critical access hospitals, long-term care facilities, community outpatient facilities, free clinics, school based health clinics, state or federal correctional facilities and nonprofit solo or group practices in geographic HPSAs. 
a</t>
  </si>
  <si>
    <t>N/A</t>
  </si>
  <si>
    <t xml:space="preserve">Funding amounts may vary </t>
  </si>
  <si>
    <t>Unclear, but they ask for a year-to-year commitment after the initial commitment (2 years for full time, 4 for PT)</t>
  </si>
  <si>
    <t>2-year contract if full time; 4-year contract if part-time; yearly renewal if funding available</t>
  </si>
  <si>
    <t>Idaho</t>
  </si>
  <si>
    <t>ID</t>
  </si>
  <si>
    <t>Idaho State Loan Repayment Program (SLRP)</t>
  </si>
  <si>
    <t>A multidiscipline, state-based loan repayment program for dentists, registered dental hygienists and other eligible health care providers working in a federally designated health professional shortage area (HPSA). The loan repayment is provided through a federal grant, and every award must be matched with funds provided by the practitioner’s employer. Participating sites must implement a sliding-fee scale for low-income and uninsured patients and accept Medicare and Medicaid.</t>
  </si>
  <si>
    <t>A two-year service obligation is required of full-time practitioners, and sites must submit annual reports during the funding period. Participants currently receiving loan repayment and fulfilling a service obligation are not eligible.</t>
  </si>
  <si>
    <t>$5,000-$25,000/year</t>
  </si>
  <si>
    <t xml:space="preserve">$10,000-$50,000 for two years, depending on employer contribution </t>
  </si>
  <si>
    <t xml:space="preserve">Annual ; -The application process requires the submission of an application by the practitioner seeking the loan repayment award with an agreement for the healthcare employment site to support the fulfillment of their service obligation. The employment site must implement a sliding fee scale for low income and uninsured patients based on Health and Human Services (HHS) guidelines, and accept Medicare and Medicaid. The full-time practitioner must agree to a two-year service obligation, submit proof of medical education debt, and agree to repayment provisions if the service obligation is not completed
</t>
  </si>
  <si>
    <t>2-year commitment</t>
  </si>
  <si>
    <t>Rural Physician Incentive Program (RPIP)</t>
  </si>
  <si>
    <t>The program provides loan repayment for physicians practicing primary care medicine, family medicine, internal medicine, and pediatrics in HPSA. Preference is given to those that pay into the RPIP fund, but is not limited to them.</t>
  </si>
  <si>
    <t>Doctor of Medicine or Doctor of Osteopathic Medicine; completed residency; certified unrestricted license; meet medical staffing reqs; must accept Medicare and Medicaid; preference for those that contribute to RPIP fund</t>
  </si>
  <si>
    <t>Up to $100,000</t>
  </si>
  <si>
    <t xml:space="preserve">Up to four years </t>
  </si>
  <si>
    <t>4-year commitment; application opens on July 1 and closes Aug 30.</t>
  </si>
  <si>
    <t>Rural Nursing Loan Repayment Program (RNLR)</t>
  </si>
  <si>
    <t>This program is specifically for registered nurses and licensed practical nurses practicing in rural and underserved areas within Idaho. Areas must have a population under 20,000.</t>
  </si>
  <si>
    <t>Rural and underserved area; population under 20,000 and critical access hospitals; must have been employed full-time for at least 1 year</t>
  </si>
  <si>
    <t>Up to $8333.33/year</t>
  </si>
  <si>
    <t>Up to $25,000</t>
  </si>
  <si>
    <t>Up to 3 years</t>
  </si>
  <si>
    <t>Annual; renewable up to 3 years</t>
  </si>
  <si>
    <t xml:space="preserve">Illinois </t>
  </si>
  <si>
    <t>IL</t>
  </si>
  <si>
    <t>East North Central</t>
  </si>
  <si>
    <t>Community Behavioral Health Care Professional Loan Repayment Program</t>
  </si>
  <si>
    <t>The Community Behavioral Health Care Professional Loan Repayment Program provides loan repayment assistance to qualified mental health and substance use professionals. The program was designed as incentive for recruitment and retention of those who practice in underserved or rural areas. It seeks to help address the shortage of Illinois community-based behavioral workers that causes disparities in access to critical mental health and substance use services. The amount of the annual award to qualified applicants to repay their student loan debt is based on their position and may be received for up to four years.</t>
  </si>
  <si>
    <t>To be eligible, you must: 
* be a U.S. citizen or an eligible non-citizen
* be an Illinois resident
* have an outstanding balance due on an eligible educational loan (includes Stafford loans, Graduate PLUS loans, consolidation loans, Supplemental Loans for Students, alternative loans and other types of government and institutional loans used for education expenses)
* be a qualifying behavioral health professional who meets licensing requirements of the Illinois Department of Financial and Professional Regulation or holds certification as a Certified Alcohol and Drug Counselor from the Illinois Alcoholism and Other Drug Abuse Professional Certification Association such as a psychiatrist, advanced practice registered nurse, physician assistant, psychologist who holds a doctoral degree (Psy.D or Ph.D.), licensed clinical social worker (LCSW), licensed clinical professional counselor (LCPC), CADC-certified substance use professional
* have worked for at least 12 consecutive months* immediately prior to applying for this program as a behavioral health professional in an approved community mental health center in an underserved or rural health professional shortage area (HPSA) mental health discipline
* for each year the assistance is received, fulfill a separate 12 month period* as a behavioral health professional in an approved community mental health center in an underserved or rural HPSA mental health discipline and
* not be in default on any federal guaranteed educational loan nor owe a refund on a grant or scholarship program administered by ISAC.</t>
  </si>
  <si>
    <t xml:space="preserve">
$35,000 per year for a psychiatrist
$15,000 per year for an advanced practice registered nurse or a physician assistant
$12,000 per year for a psychologist who holds a doctoral degree
$6,500 per year for a licensed clinical social worker or a licensed clinical professional counselor and
$2,500 per year for a substance abuse professional.</t>
  </si>
  <si>
    <t xml:space="preserve">The award amount is based on the applicant’s remaining balance on eligible education loans, not to exceed the outlined award amount 
</t>
  </si>
  <si>
    <t>Annual; renewable up to 4 years (3 extensions)</t>
  </si>
  <si>
    <t>Veterans' Home Medical Providers' Loan Repayment Program</t>
  </si>
  <si>
    <t>The Veterans' Home Medical Providers' Loan Repayment Program provides for the payment of eligible educational loans as an incentive for medical providers to pursue and continue their careers at State of Illinois veterans' homes. The annual award to qualified physicians, certified nurse practitioners, registered professional nurses, certified nursing assistants and licensed practical nurses may be up to $5,000 to repay their student loan debt. This award may be received for up to a maximum of four years.•	The Veterans' Home Medical Providers' Loan Repayment Program provides for the payment of eligible educational loans as an incentive for medical providers to pursue and continue their careers at State of Illinois veterans' homes. The annual award to qualified physicians, certified nurse practitioners, registered professional nurses, certified nursing assistants and licensed practical nurses may be up to $5,000 to repay their student loan debt. This award may be received for up to a maximum of four years.</t>
  </si>
  <si>
    <t xml:space="preserve">•	Be a U.S. citizen or an eligible non-citizen
•	Be an Illinois resident
•	Have an outstanding balance due on an eligible educational loan (includes Stafford Loans, Graduate PLUS Loans, consolidation loans, Supplemental Loans for Students, alternative loans, and other types of government and institutional loans used for medical education expenses)
•	Be a medical provider who meets licensing requirements of the Illinois Department of Financial and Professional Regulation or a certified nursing assistant who passed the state-specified examinations to be fully certified
•	Be a medical provider who has completed the prescribed employment probationary period and whose employment is in good standing as determined by the Illinois Department of Veterans' Affairs
•	For each year during which an award is received, fulfill a separate 12-month period as a physician, certified nurse practitioner, registered professional nurse, certified nursing assistant or licensed practical nurse in an approved State of Illinois veterans' home (approved veterans' homes for purposes of this program are located in Anna, LaSalle, Manteno and Quincy, Illinois)
•	Not be in default on any federal guaranteed educational loan, nor owe a refund on any scholarship or grant program administered by the Illinois Student Assistance Commission (ISAC).
</t>
  </si>
  <si>
    <t xml:space="preserve">Up to $5,000 per year </t>
  </si>
  <si>
    <t xml:space="preserve">maximum of four years </t>
  </si>
  <si>
    <t>Nurse Educator Loan Repayment Program</t>
  </si>
  <si>
    <t>In an effort to address the shortage of nurses and the lack of instructors to staff courses teaching nursing in Illinois, the Nurse Educator Loan Repayment Program encourages longevity and career change opportunities. The program is intended to pay eligible loans as an incentive to nurse educators to maintain their teaching careers within the State of Illinois.</t>
  </si>
  <si>
    <t xml:space="preserve">•	To apply for this award, you must first teach for at least 12 months consecutively at an approved Illinois institution as an educator for practical or professional nurses.  Once you've met this requirement, you can apply for $5,000 in forgiveness after each 12 month period.
•	Be a U.S. citizen or an eligible non-citizen
•	Be an Illinois resident
•	Have an outstanding balance due on an eligible educational loan (includes Stafford Loans, Graduate PLUS Loans, consolidation loans, nursing student loans, Supplemental Loans for Students, alternative loans, and other types  of government and institutional loans used for nursing education expenses)
</t>
  </si>
  <si>
    <t>Nurse educators</t>
  </si>
  <si>
    <t>Up to $20,000</t>
  </si>
  <si>
    <t>John R. Justice Student Loan Repayment Program (JRJ)</t>
  </si>
  <si>
    <t>The John R. Justice Student Loan Repayment Program provides for the payment of eligible educational loans (both Federal Family Education Loan Program [FFELP] and Federal Direct Loans) for state and federal public defenders and state prosecutors who agree to remain employed as public defenders and prosecutors for at least three years. The annual awards to qualified defenders and prosecutors may be up to $4,000 (dependent on funding), up to an aggregate total of $60,000, to repay their student loan debt. If the employment commitment is not fulfilled, any amount received must be repaid.</t>
  </si>
  <si>
    <t xml:space="preserve">•	be a U.S. citizen or an eligible non-citizen
•	have an outstanding balance due on an eligible FFELP and Direct educational loan(s) (includes Federal Stafford loans, Graduate PLUS loans, and consolidation loans) and Federal Perkins loans
•	Work in a role where you spend your time prosecuting criminal/juvenile cases or provide legal representation to "indigent persons"
•	not be in default on an federal guaranteed educational loan, nor owe a refund on any scholarship or grant program administered by the Illinois Student Assistance Commission (ISAC).
</t>
  </si>
  <si>
    <t>Lawyer Public defender or prosecutor</t>
  </si>
  <si>
    <t>Up to $4,000</t>
  </si>
  <si>
    <t xml:space="preserve">Up to $4000. </t>
  </si>
  <si>
    <t>Maximum forgiveness balance of $60,000</t>
  </si>
  <si>
    <t>School and Municipal Social Work Shortage Loan Repayment Program</t>
  </si>
  <si>
    <t>To encourage Illinois students to work, and to continue to work, as social workers in public school districts and Illinois municipalities, the School and Municipal Social Work Shortage Loan Repayment Program provides assistance toward the repayment of student loans. The program is intended to assist in paying eligible loans as an incentive to participate in the social work field, particularly by minority applicants, who are underrepresented as school and municipal social workers. A one-time award of up to $6,500 is available.</t>
  </si>
  <si>
    <t xml:space="preserve">To be eligible, you must:
* Be a U.S. citizen or an eligible non-citizen or meet the "undocumented student" criteria of the RISE Act
* Be an Illinois resident
* Have an outstanding balance due on an eligible educational loan (includes Stafford Loans, Perkins Loans, Graduate PLUS Loans, consolidation loans, Supplemental Loans for Students, alternative loans, and other types of government and institutional loans used for education expenses)
* Be an individual who is currently employed as a school or municipal social worker in the state of Illinois and was so employed for at least 12 consecutive months prior to the date of application (for example: "August 2, 2022 – August 1, 2023”) by: an Illinois public elementary school, an Illinois public secondary school, or an Illinois municipality where the social worker did not report directly to a police department.
* Not be in default on any federal guaranteed educational loan, nor owe a refund on any scholarship or grant program administered by the Illinois Student Assistance Commission (ISAC).
</t>
  </si>
  <si>
    <t>Social workers, school</t>
  </si>
  <si>
    <t xml:space="preserve">Once </t>
  </si>
  <si>
    <t>Once only</t>
  </si>
  <si>
    <t>Illinois Teachers Loan Repayment Program</t>
  </si>
  <si>
    <t>The Illinois Teachers Loan Repayment Program provides awards to encourage academically talented Illinois students to teach in Illinois schools in low-income areas. A listing of Illinois schools in low-income areas is provided at the U.S. Department of Education’s Teacher Cancellation Low Income Directory. If these obligations are met by a Federal Stafford loan borrower who has qualified for the federal government’s loan forgiveness programs, Illinois may provide an additional matching award of up to $5000 to the qualifying teacher to repay their student loan debt.</t>
  </si>
  <si>
    <t xml:space="preserve">•	Be a U.S. citizen or an eligible non-citizen
•	Be an Illinois resident
•	Be a borrower who has had an amount of your educational loans forgiven under the federal government’s loan forgiveness programs
•	Have a balance remaining on your eligible student loan(s)
•	Have fulfilled your five-year teaching obligation in an Illinois elementary or secondary school designated as a low-income school.
</t>
  </si>
  <si>
    <t xml:space="preserve">Up to $5000/year </t>
  </si>
  <si>
    <t>The completed application (including all required corresponding documentation) must be submitted to ISAC within six (6) months of the date on the Notice of Federal Teacher Loan Forgiveness eligibility from the federal government.</t>
  </si>
  <si>
    <t>Indiana</t>
  </si>
  <si>
    <t>IN</t>
  </si>
  <si>
    <t>Richard M. Givan Loan Repayment Assistance Program (LRAP)</t>
  </si>
  <si>
    <t>Through the Richard M Givan Loan Repayment Assistance Program, qualified applicants may be eligible to qualify for $5000 per year towards their student loans. This program is designed to assist attorneys who have incurred significant educational debt so they can work in civil legal aid programs.</t>
  </si>
  <si>
    <t xml:space="preserve">-All participants must be licensed to practice law in the State of Indiana. (This requirement may be waived for up to 12 months.)
-Applicants must be employed by a qualifying civil legal aid employer. Applicants may be employed full-time or part-time. Assistance to part-time attorneys shall be pro-rated. For example, attorneys who work four days per week receive 80 percent of the assistance for which they would be eligible if they were fulltime. The list of organizations approved by the Foundation as qualifying employers is at the end of this document as are instructions for how to become a qualifying employer. Those applications must be approved by the Board of Directors.
-A participant’s salary may not exceed $70,000.
-All participants, once licensed to practice law in the State of Indiana, must be an active member of the Indiana State Bar Association. e. Eligible Loans. Undergraduate, graduate and law school loans will be considered in determining the amount of assistance. Family and personal loans are excluded. Also excluded are loans for other than educational purposes.
</t>
  </si>
  <si>
    <t xml:space="preserve">Paid out on a quarterly basis </t>
  </si>
  <si>
    <t>Hon J. Terrence and Peggy Cody Loan Repayment Assistance Fund</t>
  </si>
  <si>
    <t>This program is designed to help graduating law students employed at civil legal aid providers, county child services and public defender's offices throughout the state, with preference given to those in Floyd County.</t>
  </si>
  <si>
    <t>Must be licensed, work for a civil legal aid employer, and make $70k/year or less</t>
  </si>
  <si>
    <t>Up to $5k/year</t>
  </si>
  <si>
    <t>Annual on or around November 1</t>
  </si>
  <si>
    <t>Indiana Law Loan Reduction Assistance Program</t>
  </si>
  <si>
    <t>Provided by IU's Maurer School of Law, this fund covers non-student aid related expenses incurred while preparing for the bar exam. Expenses include applicatoin fees, review courses, and living expenses.</t>
  </si>
  <si>
    <t>Lawyer, Indiana University graduates prepping for the bar</t>
  </si>
  <si>
    <t xml:space="preserve">Up to $4,000 </t>
  </si>
  <si>
    <t>Indiana State Loan Repayment Program</t>
  </si>
  <si>
    <t>This program provides loan repayment to health professionals providing primary care, mental, and dental care services in shortage areas (HPSA). It is a workforce retention program.</t>
  </si>
  <si>
    <t>Must be a physicial, dental provider, mental health care provider, social worker, or counselor, licensed, U.S. citizen, no other service obligatoin, at 32 hours spent in clinical service, and be at an eligible site</t>
  </si>
  <si>
    <t>Up to $20k for 2 years</t>
  </si>
  <si>
    <t>2-year commitment, renewable for an extra 2 years.</t>
  </si>
  <si>
    <t>Loan Repayment Assistance Program (LRAP)</t>
  </si>
  <si>
    <t>This program is for purposed to provide loans to refinance existing educational debt and reduce the burden of educational loan payments for IY McKinney Law School alumni working in nonprofit or governmental agencies.</t>
  </si>
  <si>
    <t>Must be 6 months removed from graduating from IU McKinney with a J.D. degree, employed in full-time, law-related public interest work, be employeed by a 501(c)(3) or the deferal, state, or local government, and have an annual income at or below $60k.</t>
  </si>
  <si>
    <t>Lawyer, University of Indiana law school graduates in public interest work</t>
  </si>
  <si>
    <t>Semi-annually (every 6 months)</t>
  </si>
  <si>
    <t>Annual; renewable</t>
  </si>
  <si>
    <t>Iowa</t>
  </si>
  <si>
    <t>IA</t>
  </si>
  <si>
    <t>West North Central</t>
  </si>
  <si>
    <t>Rural Iowa Primary Care Loan Repayment Program</t>
  </si>
  <si>
    <t xml:space="preserve">The Rural Iowa Primary Care Loan Repayment Program was established to address critical doctor shortages in rural Iowa communities. The program provides loan repayment incentives to individuals that practice in specified locations for up to five years. </t>
  </si>
  <si>
    <t xml:space="preserve">•	Attends the Des Moines University College of Osteopathic Medicine or the University of Iowa Carver College of Medicine.
•	Is enrolled full-time in a program leading to a doctor of medicine degree or a doctor of osteopathy degree.
•	Matches to an eligible residency program.
•	Receives a recommendation from his or her college contact.
•	A limited number of applicants will be recommended to complete the agreement.
</t>
  </si>
  <si>
    <t>Medical/ dr, Attends the Des Moines University College of Osteopathic Medicine or the University of Iowa Carver College of Medicine</t>
  </si>
  <si>
    <t>Maximum award is $200,000</t>
  </si>
  <si>
    <t xml:space="preserve">$200,000 is paid in five increments towards loan balances at the end of each 12 month period. Annual, up to 5 years. </t>
  </si>
  <si>
    <t>Health Professional Recruitment Program (HPRP)</t>
  </si>
  <si>
    <t>The Health Professional Recruitment Program (HPRP) was established to increase the number of advanced registered nurse practitioners, athletic trainers, occupational therapists, physical therapists, physicians, physician assistants, podiatrists and registered nurses practicing in high-need communities in Iowa. The program provides loan repayment benefits to individuals that practice in specified locations for up to four years. The maximum award for this program is $50,000, which is paid in four increments toward outstanding Federal Stafford Loan and Grad PLUS Loan balances at the end of each 12 month employment period. A recipient who refinances an eligible federal loan to a private education loan after signing a contract may continue to receive loan repayment benefits as long as the recipient contacts Iowa College Aid and provides required documentation.</t>
  </si>
  <si>
    <t xml:space="preserve">•	Graduate from an eligible Iowa college/university.
•	Be employed as an advanced registered nurse practitioner, athletic trainer, occupational therapist, physical therapist, physician, physician assistant, podiatrist or registered nurse practicing in a high-need community in Iowa that agrees to provide a dollar-for-dollar loan repayment match to state funds.   
•	Practice in a high-need community for four years.
</t>
  </si>
  <si>
    <t>Medical, Iowa university graduates working as drs or nurses</t>
  </si>
  <si>
    <t>Up to $12,500</t>
  </si>
  <si>
    <t xml:space="preserve">Up to four consecutive years. </t>
  </si>
  <si>
    <t>Health Care Award Program</t>
  </si>
  <si>
    <t>The Health Care Award Program provides financial awards to nurse educators teaching full-time at eligible Iowa colleges and universities, as well as applicants who agree to practice as registered nurses, advanced registered nurse practitioners, or physician assistants in service commitment areas for five consecutive years, and who meet the requirements of the program.</t>
  </si>
  <si>
    <t xml:space="preserve">•	student in their final year of a degree program leading to a license to practice as an advanced registered nurse practitioner, physician assistant, or registered nurse and who agrees to practice in a service commitment area; or,
•	Licensed advanced registered nurse practitioner, physician assistant, or registered nurse who agrees to practice in a service commitment area; or,
•	Nurse educator at an eligible Iowa college/university for five consecutive years; or a licensed advanced registered nurse practitioner or registered nurse who also agrees to practice part-time as a nurse educator for five consecutive years (hours worked as a nurse educator and licensed advanced registered nurse practitioner or registered nurse must equate to full-time employment over the course of the year); 
•	Complete and file an application for the program by the March 31 deadline; 
•	Annually complete and return an affidavit of practice verifying full-time employment, as defined by the employer, in a service commitment area or at an eligible Iowa college/university (for nurse educators) during the entire year
</t>
  </si>
  <si>
    <t>Nurse student</t>
  </si>
  <si>
    <t>Lump sum</t>
  </si>
  <si>
    <t xml:space="preserve">•Up to 5 consecutive years of full-time employment 
•Award dispersed as a lump-sum payment 
</t>
  </si>
  <si>
    <t>Teach Iowa Scholar (TIS) Program</t>
  </si>
  <si>
    <t>The Teach Iowa Scholar (TIS) Program provides qualified Iowa teachers with awards of up to $4,000 a year, for a maximum of five years, for teaching in Iowa schools in designated shortage areas. Qualified teachers are those currently teaching in designated shortage areas who meet all of the eligibility criteria below.</t>
  </si>
  <si>
    <t xml:space="preserve">•	Graduate from a teacher preparation program on/after January 1, 2013 (including undergraduate, masters or intern programs)*
o	Only teachers who complete a bachelor's or master's teacher preparation program on/after January 1, 2013 are eligible; completing coursework to add an endorsement to your teaching license does not qualify.*
•	Graduate in the top 25% academically of all teacher preparation program graduates during the academic year in which you graduated. ‘Top 25% academically’ is defined and certified by the college/university from which you graduated.
•	Secure full-time employment for the 2023-24 school year in a designated shortage area at a school district, area education agency, charter school, or accredited nonpublic school recognized and approved by the Iowa Department of Education
•	Have an Iowa teaching license and the corresponding endorsement of the shortage area in which you teach.
•	Teaching assignment code must be an eligible BEDS code.
</t>
  </si>
  <si>
    <t>Teacher, graduated in top 25% of all states teaching programs</t>
  </si>
  <si>
    <t>Up to $4000</t>
  </si>
  <si>
    <t xml:space="preserve">Up to $20,000 </t>
  </si>
  <si>
    <t xml:space="preserve">•Annual, up to 5 years 
•The award can be disbursed in one of two ways:
1)Sent to your lender as a lump-sum payment toward your outstanding federal student loan balance, or
2) Sent as a lump-sum payment to you. Payments issued to individuals are considered taxable income and the State of Iowa will issue a 1099 MISC to you for tax filing </t>
  </si>
  <si>
    <t>Kansas</t>
  </si>
  <si>
    <t>KS</t>
  </si>
  <si>
    <t>Kansas Bridging Plan</t>
  </si>
  <si>
    <t>The Kansas Bridging Plan is a financial loan program developed to address the need for additional primary care, OB-GYN, and psychiatry physicians in the State of Kansas. The purpose of the plan is to encourage primary care, OB-GYN, and psychiatry physicians to practice in rural Kansas communities upon completion of residency training. Rural Health Education and Services (RHES) at the University of Kansas Medical Center directs the plan and assists residents and communities.
Each year the State of Kansas funds up to 14 slots for primary care, 3 slots for psychiatry, and 3 slots for OB-GYN.
Matching funds from the State and a Kansas health care organization can provide a combined financial incentive of at least $26,000 in exchange for a 36-month commitment to practice in an eligible Kansas county (excludes Douglas, Johnson, Sedgwick, Shawnee, and Wyandotte). 
The University of Kansas Medical Center, Rural Health Education &amp; Services (RHES), administers the Kansas Bridging Plan.
The organization with which a KBP recipient signs a practice commitment agreement (contract) is encouraged to match the State's loan amount up to $10,000, and loan at least another $6,000 upon completion of residency training, for a total of a minimum $16,000. Organizations can determine how they want to participate in KBP by matching funds during residency, at the end of the practice agreement, or create other unique options.</t>
  </si>
  <si>
    <t>Health care organizations located in 100 out of 105 Kansas counties are eligible to be a KBP practice site. 
Eligibility: 
Programs: Family Medicine
Internal Medicine
Pediatrics
Medicine-Pediatrics
Emergency Medicine
Psychiatry
Child Psychiatry
Medicine-Psychiatry
OB-GYN
Excluded counties include Douglas, Johnson, Sedgwick, Shawnee, and Wyandotte.
Kansas Medical Student Loan (KMSL) and Kansas Osteopathic Medicine Service Scholarship (KOMS) recipients are also eligible to receive the KBP loan. The service obligations may be satisfied concurrently in a community that meets the requirements of both programs.
- Complete a one-month rural rotation during residency.
- Complete the primary care, psychiatry, or OB-GYN residency training program (1 year).
- Sign a practice commitment agreement with a health care employer in an eligible community.
- Commence full-time practice of medicine within 90 days after completing the residency training program.
- Engage in the full-time practice of medicine for 36-months in an eligible community.
- Must be eligible for an unrestricted Kansas Medical License</t>
  </si>
  <si>
    <t>Medical or mental/behavioral health</t>
  </si>
  <si>
    <t>Up to $26k after employer matching ($10k) and incentive ($6k)</t>
  </si>
  <si>
    <t xml:space="preserve">Annually (beginning in year 2) </t>
  </si>
  <si>
    <t>Kansas State Loan Repayment Program (SLRP)</t>
  </si>
  <si>
    <t xml:space="preserve">The purpose of the Kansas State Loan Repayment Program (SLRP) is to recruit and retain medical, nursing, dental and behavioral/mental health care professionals at eligible practice sites in federally designated Health Professional Shortage Areas (HPSA) in the appropriate discipline of the health care professional’s licensure (medical, dental or mental health). </t>
  </si>
  <si>
    <t>2-year service commitment at a HPSA site
Allopathic Medicine
Osteopathic Medicine
Pharmacist
Dental Surgery
Dental Medicine
Nurse Practitioner
Physician Assistant
Registered Nurse
Certified Nurse Midwife
Registered Dental Hygienist
Nurse Practitioner - Mental Health
Physician Assistant - Mental Health
Health Service Psychologist
Licensed Clinical Social Worker
Licensed Masters Addiction Counselor
Licensed Professional Counselor
Marriage and Family Therapist
Psychiatric Nurse Specialist
- Professional must be a US Citizen or National
- Professional must have current permanent Kansas professional license (unrestricted license)
- Professional must work full time at an approved practice site
- Professional cannot have any other service obligations
- Professional must free of judgments arising from federal debt
- Practice site must be public or non-profit entity
- Practice site must be in a federally qualified HPSA
- Practice site must accept Medicare and Medicaid
- Practice site must charge for services at usual and customary rates 
prevailing in the area for services
- Practice site must have a sliding fee scale or charge no fee for those 
unable to pay
- Practice site must have a written non-discrimination policy
- Practice site must provide services in a culturally and linguistically 
appropriate fashion</t>
  </si>
  <si>
    <t>Up to $25k/year for physicians during the initial service term, and $20k/year for other professions; continuation amounts decrease by $5k every year</t>
  </si>
  <si>
    <t>2-year contract; renewable up to 5 total years</t>
  </si>
  <si>
    <t>Rural Opportunity Zones (ROZ) Student Loan Reimbursement Assistance</t>
  </si>
  <si>
    <t>- ROZ Student Loan Reimbursement Assistance is administered By Kansas Department of Commerce (KDC)
- Partners with Counties, Cities, Employers, and Foundations
- Provides up to $15,000 in Student Loan Repayment Assistance over 5 years</t>
  </si>
  <si>
    <t xml:space="preserve"> - You must have a newly established permanent address in a participating county, so long as that address was established after the county began participating in the program.
- Applicants must have an active Student Loan balance in their name, as well as an associate’s, bachelor’s or post-graduate degree prior to moving to the participating county.
- To apply, You will need to provide proof of domicile in the ROZ county, proof of previous permanent residency (prior to earning your degree), transcripts with degree dates and Student Loan balance with distribution dates.</t>
  </si>
  <si>
    <t>Newly established residents</t>
  </si>
  <si>
    <t>Up to $15k over 5 years</t>
  </si>
  <si>
    <t>5-year commitment</t>
  </si>
  <si>
    <t>Kentucky</t>
  </si>
  <si>
    <t>KY</t>
  </si>
  <si>
    <t>Kentucky State Loan Repayment Program (SLRP)</t>
  </si>
  <si>
    <t xml:space="preserve">Since 2003, the Kentucky State Loan Repayment Program (KSLRP) has served as a recruitment and retention tool to reduce health workforce shortages in rural and underserved locations throughout the state. Applicants selected to participate in the competitive program are required to commit to working full time for two years, providing primary care services at an eligible site in the state. Participants receive tax-free student loan repayment in exchange for their service commitment. 
Loan repayment offered through the KSLRP is based on a 50/50 match: For every federal dollar provided by the KSLRP, participants must have a 1:1 match from a sponsor source. Sponsors can include employers at the practice site; private foundations, corporations, community organizations, and/or philanthropies; and, rurally-oriented organizations requesting that their funds be used to support the placement of practitioners in rural areas. 
If an applicant’s employer is providing the matching funds, the employer must agree that the funds will not be used as a salary offset. And, when agreeing to provide the matching funds, the sponsor may not add additional service obligations to the applicant. </t>
  </si>
  <si>
    <t xml:space="preserve">To be eligible to apply to the KSLRP, applicants must:  
Be a U.S. citizen (either U.S. born or naturalized) or U.S. National and work in Kentucky. 
Have been trained and licensed to provide direct patient care in one of the program’s eligible disciplines and specialties: Physicians, Physician Assistants, Nurse Practitioners, Certified Nurse-Midwives, Registered Nurses, Dentists, Registered Dental Hygienists, Licensed Clinical Social Workers, Licensed Professional Clinical Counselors, Health Service Psychologists, Marriage and Family Therapists, Psychiatric Nurse Specialists, Alcohol and Substance Use Disorder Counselors, and Pharmacists. 
Have a current, full, permanent, unencumbered, unrestricted professional license, certificate, or registration in Kentucky in the discipline in which you are applying to serve. 
Be employed at an eligible KSLRP site, or have accepted an offer of employment at an eligible site where service will begin (and the applicant will begin seeing patients) no later than January 2023. 
Work in a Health Professional Shortage Area (HPSA) that corresponds to their training and/or discipline. (You can search the HPSA Find website to determine if your practice site is located in a HPSA.)  
Practice full time, as defined by a minimum of 40 hours per week, for a minimum of 45 weeks per year, providing primary health services at an eligible site. 
Participate or be eligible to participate as a provider in the Medicare, Medicaid, and Children’s Health Insurance Program, as appropriate. 
Agree to use KSLRP funds only to repay qualifying educational loans; must have a 1:1 match
Have a history of honoring prior legal obligations, have no existing service obligation nor incur any service obligation that would be performed concurrently with their KSLRP service obligation, and should not be currently excluded, debarred, suspended, or disqualified by a federal agency. 
Eligible practice sites (public or non-profit private entities) include: 
Federally Qualified Health Centers (FQHCs) 
FQHC Look-A-Likes 
Centers for Medicare &amp; Medicaid Services Certified Rural Health Clinics (RHCs) 
Other Health Facilities (including Community Mental Health Facilities, State and County Health Department Clinics, Free Clinics, Mobile Units, Critical Access Hospitals affiliated with a qualified outpatient clinic, Long-Term Care Facilities) 
Correctional or Detention Facilities (including federal prisons and state prisons) 
Private Practices (Solo or Group) </t>
  </si>
  <si>
    <t>$20,000 - $50,000 depending on profession</t>
  </si>
  <si>
    <t xml:space="preserve">Physicians, Dentists, Pharmacists: Up to $100,000 ($50k/yr) 
PAs, NPs, CNMs, Behavioral and Mental Health Specialists: Up to $60,000 ($30k/yr) 
RNs, RDHs, Alcohol and Substance Use Disorder Counselors: Up to $40,000 ($20k/yr) </t>
  </si>
  <si>
    <t>Annnual</t>
  </si>
  <si>
    <t>Annually; must have a 1:1 match</t>
  </si>
  <si>
    <t>2-year commitment; can request extension</t>
  </si>
  <si>
    <t>Louisiana</t>
  </si>
  <si>
    <t>LA</t>
  </si>
  <si>
    <t>Louisiana State Loan Repayment Program</t>
  </si>
  <si>
    <t xml:space="preserve">Healthcare professionals serving in health professional shortage areas (HPSA) across the state may be eligible for Louisiana’s State Loan Repayment Program. This program repays governmental or commercial educational loans in exchange for serving in rural and underserved facilities. </t>
  </si>
  <si>
    <t xml:space="preserve">Eligibility 
Eligible healthcare profession 
Professionals who are United States citizens/nationals must have a current license by the appropriate licensing agency to practice in Louisiana. 
Professionals must agree to serve a minimum of three years in a federally designated HPSA appropriate for their discipline. 
Professionals must work full-time (40 hours/week), with a minimum of 32 hours per week providing clinical services in an outpatient/ambulatory care setting located in a federally designated HPSA. 
There is an exception for obstetrics/gynecologists or nurse midwives who work at least 21 of those hours (per week) providing clinical services in an outpatient/ambulatory care setting. 
The professional must not have a work week that is compressed into less than 4 days per week. 
The professional shall not work more than 12 hours in any 24-hour period during their “regular” work week. 
Time spent on call and travel time to a practice site will not count toward the 40 hours of work per week. 
Hours worked over the required 40 hours per week will not be applied toward any other work week. 
Professionals who have not breached a health professional service contract with the federal, state, or local government, or other entities. 
Professionals who have completely satisfied any other obligation for health professional service that is owed under an agreement with the federal government, state government, the local governing body, or other entities prior to the beginning of service under this program. 
Professionals under contract to work for a public or nonprofit facility must agree to accept Medicare, all applicable Medicaid managed health plans, and to treat patients regardless of their ability to pay. 
Individuals in the Reserve Component of the U.S. Armed Forces or National Guard. 
Professionals who are willing to spend no more than seven weeks a year away from the practice site for vacations, holidays, continuing professional education, illness or any other reason; professionals with absences greater than seven weeks in a service year must extend their service commitment date. 
Financial Requirements 
Professionals whose educational loans are from certified educational lenders, whether governmental or commercial, must have been incurred during completion of their education. Also, the loan funds must have been applied toward tuition, education, and reasonable living expenses for their own graduate/medical/undergraduate degrees. 
Professionals who have not had a lien levied against their property for a debt to the United States government. 
Professionals who have not defaulted on their educational loans at any time, unless corrective actions have been made and loans are now in good standing.  
Professionals who have not had a debt “written off” as uncollectible [pursuant to 31 U.S.C. 3711(a)(3)], or had any federal service or payment obligation waived. 
Professionals must offer a sliding fee scale (i.e., a discount fee schedule) to low-income, un-insured and under-insured people; must provide care at no cost for those unable to pay and must not discriminate against individuals based on their ability to pay or the type of payment offered.  
Service site: Participating in Louisiana SLRP requires the provision of full-time clinical services at an eligible SLRP service site for the period agreed upon in the program contract. These sites are specific health care practice opportunities identified by the SLRP in certain federally designated health professional shortage areas (HPSAs) that have experienced special difficulty recruiting or retaining health professionals because of the site’s geographic isolation, severe economic need, or the chronically poor health status of the population to be served. </t>
  </si>
  <si>
    <t xml:space="preserve">Up to $30k/year for physicians, psychiatrists, and dentists 
Up to $20k/year for other healthcare professionals </t>
  </si>
  <si>
    <t>3-year contract; renewable for 2 additional years at $15k/year</t>
  </si>
  <si>
    <t>Louisiana Physician Loan Repayment Program</t>
  </si>
  <si>
    <t xml:space="preserve">Physicians serving in health professional shortage areas (HPSA) across the state may be eligible for the Louisiana Physician Loan Repayment Program. This program repays governmental or commercial educational loans in exchange for serving in underserved facilities. </t>
  </si>
  <si>
    <t xml:space="preserve">Eligible professions: General practice, Family practice, Obstetrics/gynecology, Internal medicine, Pediatrics, Emergency medicine, and General psychiatry 
Professional Requirements: 
To be eligible for the loan repayment program, an applicant shall: 
be licensed and qualified as a doctor of allopathic/osteopathic medicine (MD/DO – to include those in the final year of their residency) to practice in Louisiana; 
provide primary care services in a federally designated health professional shortage area (family practice, general practice, internal medicine, pediatrics, obstetrics/gynecology, psychiatry, emergency medicine); 
be a United States citizen/national; 
agree to serve a minimum of five years in a federally designated health professional shortage area (HPSA) appropriate for their discipline; 
work full-time (40 hours/week), with a minimum of. 32 hours per week providing clinical services in an outpatient/ambulatory care setting or providing comprehensive patient care; 
not have an outstanding contractual obligation to provide a health professional service to the federal government (e.g. an active military obligation, National Health Services Corp (NHSC) Loan Repayment Program, NHSC Scholarship Program), or any other entity unless that service obligation will be completely satisfied before the contract has been signed; 
not have breached a health professional service contract with the federal, state, or local government, or other entities; 
not have defaulted on their educational loans at any time, unless corrective actions have been made and loans are now in good standing; 
not have a lien levied against their property for a debt to the United States government; 
not be in arrears on child support payments. 
Financial Requirements 
Professionals whose educational loans are from certified educational lenders, whether governmental or commercial, must have been incurred during completion of their education. Also, the loan funds must have been applied toward tuition, education, and reasonable living expenses for their own graduate/medical/undergraduate degrees. 
Professionals who have not had a lien levied against their property for a debt to the United States government. 
Professionals who have not defaulted on their educational loans at any time, unless corrective actions have been made and loans are now in good standing. Professionals must agree to share confidential information (name and social security number) with Louisiana Office of Student Financial Assistance (LOFSA) for the sole purpose of verifying loans are in good standing. 
Professionals who have not had a debt “written off” as uncollectible [pursuant to 31 U.S.C. 3711(a)(3)], or had any federal service or payment obligation waived. 
Professionals who agree to use these funds to repay qualifying educational loans. 
Professionals who are current on child support applications and those who are no longer in arrears with past child support payments. </t>
  </si>
  <si>
    <t>$30k/year</t>
  </si>
  <si>
    <t>5-year contract; two-year renewal for $15k/year</t>
  </si>
  <si>
    <t xml:space="preserve">Louisiana Bar Foundation Loan Repayment Assistance Program </t>
  </si>
  <si>
    <t xml:space="preserve">To improve the recruitment and retention of highly qualified attorneys at Louisiana's civil legal aid providers, in July 2006 the Bar Foundation created its Loan Repayment Assistance Program. This program offers financial assistance of up to $5,000 annually to attorneys carrying law school debt. </t>
  </si>
  <si>
    <t xml:space="preserve">Eligibility: 
 • Licensure and Employment: Applicants must be members of the Louisiana State Bar Association in good standing and employed on a full-time basis, a minimum of 35 hours worked per week, in a public interest position in the State of Louisiana, providing direct legal representation in civil legal matters such as pro bono legal services and/or assisting low-income individuals. Examples of qualifying public interest employers include local or state government agencies and nonprofit 501(c)(3) IRS designated organizations.  
• Income: The individual applicant's qualifying gross annual income may not exceed $80,000 to participate in the program. Applicants may adjust their income downward $5,000 per dependent as defined by the Internal Revenue Service. Eligible husband and wife applicants who both claim the same dependents must share the dependents so that one applicant can use them all, they can share them equally or they can divide them as they see fit. Additionally, applicant income should be adjusted upward or downward to reflect child support payments received or paid, provided however that no $5,000 dependent adjustment downward shall be made for any dependent for whom the applicant takes a deduction for specific amounts of child support paid. Qualifying income is defined as all income of the applicant, including anticipated annual salary, child support, interest and dividends, rental income, etc., all as reflected on page 3 (part D) of the application.  
• Eligible Loans: Law school loans, federal/government, private/commercial, and bar review only will be considered in determining the amount of assistance. Family, personal, undergraduate and non-educational loans are excluded. If loans have been consolidated or are pending consolidation, you must provide breakdown of each loan type, amount, date, etc. If you only provide information on a consolidated loan, your application will not be considered.  
• Use of Funds: The LBF loan proceeds must be applied to repayment of the eligible loans. We do not provide assistance during periods of forbearance or deferment.  </t>
  </si>
  <si>
    <t>Lawyer, Public interest lawyer</t>
  </si>
  <si>
    <t>$5k/year or $7500?</t>
  </si>
  <si>
    <t>Yearly contract; renewable for a maximum of 10 years, not to exceed 75% of the annual debt service on eligible loans</t>
  </si>
  <si>
    <t>Maine</t>
  </si>
  <si>
    <t>ME</t>
  </si>
  <si>
    <t>Maine Dental Education Loan Program</t>
  </si>
  <si>
    <t xml:space="preserve">Dentists who practice primary dental care in an eligible dental care facility in an underserved area of Maine may be eligible for loan forgiveness at the rate of 25 percent of their original outstanding indebtedness on an annual basis. </t>
  </si>
  <si>
    <t xml:space="preserve">Any health care facility that offers primary dental care as either its primary service or as part of a broader medical practice; and 
Accepts payment through MaineCare or successor program; and 
At which at least 25% of the patient load has been accepted for treatment regardless of ability to pay through insurance or other payment source; and 
Provides patients notice that it accepts payment through MaineCare or a successor program. </t>
  </si>
  <si>
    <t>Up to 25% of loan debt</t>
  </si>
  <si>
    <t>Yearly</t>
  </si>
  <si>
    <t>Opportunity Maine (a.k.a Maine Opportunity Tax Credit or MOTC)</t>
  </si>
  <si>
    <t xml:space="preserve">Brought to you by Opportunity Maine. This tax credit is administered by the Maine Revenue Service. Maine’s Student Loan Repayment Credit reimburses student loan payments for college graduates who live and work in Maine, and has been expanded and simplified! 
The State of Maine recognizes the investment you've made in your education. 
‍ 
They've put their money where their mouth is – come here to live and work, and the State will reimburse your student loan payments via the Student Loan Repayment Program. 
• $2,500 refundable tax credit value per year, or $25,000 lifetime value. 
‍ 
• Simpler worksheet to fill out with your tax return each year. </t>
  </si>
  <si>
    <t xml:space="preserve">The SLRTC is available to qualified individuals. A qualified individual is a Maine resident who: 
• obtained an associate, bachelor’s, or graduate degree after 2007 from an accredited Maine or non-Maine community college, college, or university; 
• has a certain amount of earned income; 
• lives in Maine; and 
• files a Maine individual income tax return. 
To qualify for the credit, the resident individual must make eligible education loan payments directly to the lender during the tax year. Must also submit the individual worksheet.
Married taxpayers: If both spouses are qualified individuals, both may claim the credit based on their eligible education loan payments made directly to the lender. Each spouse must complete a separate worksheet to claim the credit. </t>
  </si>
  <si>
    <t>No profession, Graduate of Maine community college, college or university</t>
  </si>
  <si>
    <t>unspecified</t>
  </si>
  <si>
    <t xml:space="preserve">The credit is limited to $2,500 annually, up to $25,000 lifetime, per taxpayer. 
‍Except, a one-time election may be made to claim up to $3,500 instead of up to $2,500 for either tax year beginning in 2022 or 2023, by a qualified individual who received the EOTC during any tax year beginning in 2019, 2020, or 2021 that was based on loans acquired to obtain a bachelor’s or an associate degree in science, technology, engineering, or mathematics. The one-time increase in the annual maximum credit, up to $1,000, does not apply against the $25,000 lifetime cap. </t>
  </si>
  <si>
    <t>Annual until $25k</t>
  </si>
  <si>
    <r>
      <rPr>
        <sz val="11"/>
        <color rgb="FF000000"/>
        <rFont val="Calibri (Body)"/>
      </rPr>
      <t>Annually by s</t>
    </r>
    <r>
      <rPr>
        <sz val="11"/>
        <color rgb="FF000000"/>
        <rFont val="Calibri"/>
        <family val="2"/>
        <scheme val="minor"/>
      </rPr>
      <t>ubmitting individual worksheet</t>
    </r>
  </si>
  <si>
    <t>Maine Veterinary Medicine Loan Program - Forgiveness</t>
  </si>
  <si>
    <t>The Maine Veterinary Medicine Loan is a competitive, need-based, forgivable loan for Maine students pursuing a career as a veterinarian. The number of loans awarded each year is limited and depends on available funding. Borrowers may have a portion of their loan forgiven for each year of eligible return service. 
Maine Veterinary Medicine Loan recipients [who started in or after 2011] may be eligible for loan forgiveness.</t>
  </si>
  <si>
    <t xml:space="preserve">Practice veterinary medicine full time in an area of Maine with insufficient veterinary services and practice is devoted to livestock at least 20 hours per week. 
Or Practice veterinary medicine full time in an area of Maine with insufficient veterinary services and practice is devoted to livestock less than 20 hours per week but not less than 10 hours per week. 
Or Practice veterinary medicine less than full time in an area of Maine with insufficient veterinary services and practice is devoted to livestock at least 10 hours per week. </t>
  </si>
  <si>
    <t>Veterinarian Livestock</t>
  </si>
  <si>
    <t xml:space="preserve">Up to 25% of total loan amount forgiven with 0% interest. </t>
  </si>
  <si>
    <t>Maine Health Professions Loan Program</t>
  </si>
  <si>
    <t>The Maine Health Professions Loan Program is a need-based, competitive loan for Maine students pursuing postgraduate medical, dental, and veterinary education.</t>
  </si>
  <si>
    <t xml:space="preserve">Must be a Maine resident for one year prior to matriculation into medical school 
Students admitted to a program of allopathic, osteopathic, veterinary medicine, or dentistry at an accredited institution of medical education which culminates in a M.D., D.O., D.M.D. or D.D.S., or D.V.M. degree. </t>
  </si>
  <si>
    <t>Medical, Previous Maine residents, students in a Maine medical, dental, or veterinary program</t>
  </si>
  <si>
    <t>(Before 2011) As low as 0% interest if practicing in a HPSA within the state. 12.5% - 50% of total loan amount forgiven. </t>
  </si>
  <si>
    <t>Yearly (not eligible if initial loan taken before 2011)</t>
  </si>
  <si>
    <t xml:space="preserve">University of Maine School of Law Loan Repayment Assistance Program (LRAP) </t>
  </si>
  <si>
    <t>The goal of the Program is to encourage Maine Law graduates to pursue public interest careers. The Program does so by providing loans that are subject to cancellation if qualifying conditions are met. Recipients are determined by a committee appointed by the Dean  (“Committee”). As a condition of the loan repayment assistance award (“LRAP Award”),  Program recipients must provide the Law School with a commitment letter and promissory note  affirming:
The intent to remain in a law-related public interest position for at least a year following the grant of the award;
A promise to repay the award should they not remain in a law-related public interest position for a minimum of one year, or if they fail to meet any other conditions of the award for that year, and;
That the awards received from the Program will be used solely for the repayment of law school educational debt and for no other purposes.</t>
  </si>
  <si>
    <t>- Employment must be in a public interest organization 
-employment must be law related: Applicants must provide documentation that their employment duties are law related. At  the time of application, candidates will be asked to submit a letter from their employer that  describes the terms of the employment offer and description of the duties and salary.
- financial status:
Candidates must agree to:
-Apply funds directly to their educational loans,
-Provide the Committee with a completed application form together with copies of their annual tax returns, loan statements, and other documents as necessary.
Eligibility requires working full-time in a public interest job earning less than $55,000, with continued eligibility until annual income reaches $60,000.</t>
  </si>
  <si>
    <t>Award amounts depend  of funds available and on the number of applications received. Expected amounts range from $1,500 to $4,000.</t>
  </si>
  <si>
    <t>Educators for Maine</t>
  </si>
  <si>
    <t xml:space="preserve">Educators for Maine loan recipients may be eligible for loan forgiveness. 
Borrowers may have one year of their loan forgiven for each year of eligible return service as a teacher, including speech pathologist, or child care provider. 
In addition, certain borrowers may have two years of their loan forgiven for each year of eligible return service teaching, including speech pathology, in an underserved subject area or underserved geographic area. </t>
  </si>
  <si>
    <t xml:space="preserve">Educators who are: 
Certified by the Maine Department of Education 
Employed at a qualifying school 
Employed as an elementary or secondary teacher, specialized subject teacher, vocational or industrial arts teacher including the following: 
Classroom teacher 
Itinerant teacher 
Guidance counselor 
Librarian-media specialist 
Special education teacher 
Special teacher of reading 
Speech pathologist/therapist 
Chapter 1 tutor 
Jobs for Maine’s Graduates specialists with appropriate certification 
Child care providers who: 
Received a degree or certificate from a child care development program. 
Are employed at an eligible child care facility. 
Return service must be performed within ten years of graduation or completion of certification coursework. </t>
  </si>
  <si>
    <t>No amount listed; based on years' worth; can have up to 2 years' worth of loans forgiven for one year of service</t>
  </si>
  <si>
    <t>Maryland</t>
  </si>
  <si>
    <t xml:space="preserve">Maryland Dent-Care Loan Assistance Repayment Program </t>
  </si>
  <si>
    <t xml:space="preserve">The Maryland Dent-Care Loan Assistance Repayment Program (MDC-LARP) is a student loan assistance repayment program for dentists who treat Maryland’s most vulnerable populations. The purpose of MDC-LARP is to increase access to oral health care services for Maryland Medical Assistance Program (MMAP) recipients by increasing the number of dentists treating this population. </t>
  </si>
  <si>
    <t>An individual must be: 
- a practicing dentist in Maryland who has graduated from an accredited US dental school and have a valid unrestricted license to practice dentistry in Maryland; 
 - employed full-time as a dentist in Maryland providing care to Maryland Medical Assistance Program (MMAP) recipients in Maryland; 
- a dentist with at least 30 percent of their patient population as MMAP recipients; and 
- currently paying off outstanding student loan debt; cannot be in default on a loan or have an incomplete service obligation</t>
  </si>
  <si>
    <t>Up to $23,740/year</t>
  </si>
  <si>
    <t>Annual; renewable for 2 additional years</t>
  </si>
  <si>
    <t>Maryland SmartBuy Program</t>
  </si>
  <si>
    <t xml:space="preserve">Maryland SmartBuy 3.0 gives homebuyers an opportunity to purchase any home in Maryland that meets Maryland Mortgage Program guidelines while paying off student debt.  
This initiative enables qualified borrowers with student debt to purchase a selected home owned by the Department of Housing and Community Development (the Department) in the state of Maryland, and receive standard financing through the Maryland Mortgage Program administered by the Community Development Administration (CDA). </t>
  </si>
  <si>
    <t xml:space="preserve">To qualify for the Maryland SmartBuy 3.0 program, homebuyers must have an existing student debt with a minimum balance of $1,000. Maryland SmartBuy 3.0 financing provides up to 15% of the home purchase price for the borrower to pay off their outstanding student debt with a maximum payoff amount of $50,000.  
The full student debt for at least one of the borrowers must be paid off at the time of the home purchase, and homebuyers must meet all eligibility requirements for the Maryland Mortgage program. </t>
  </si>
  <si>
    <t>Home buyers</t>
  </si>
  <si>
    <t>15% of home purchase price (max - $40,000)</t>
  </si>
  <si>
    <t>One time</t>
  </si>
  <si>
    <t>1-time</t>
  </si>
  <si>
    <t xml:space="preserve">Janet L Hoffman Loan Assistance Repayment Program (LARP) </t>
  </si>
  <si>
    <t xml:space="preserve">The Janet L. Hoffman Loan Assistance Repayment Program (LARP) is to provide State assistance in the repayment of educational loans to individuals providing public service in eligible employment fields, serving Maryland low income or underserved residents. </t>
  </si>
  <si>
    <t xml:space="preserve">Individuals employed in Maryland by state agency, nonprofit, or local government serving a specific population.   
Eligible employment fields are: lawyers, nurses and nurse faculty, licensed clinical counselors, physical and occupational therapists, social workers, speech pathologists, teachers at any level or in subject field employed in a public school within the state, any teacher at Title I school or school identified for improvement by MSDE, or teachers with prioritized certification. 
Can also be eligible for the Nancy Grasmick Teacher Award if additional requirements are met. 
URBAN TEACHER CENTER (UTC) APPLICANT REQUIREMENTS - You must be in your 2nd year of the program and possess a Maryland Resident-Teaching Certificate. You must submit a LARP General application and all required documents by the deadline specified in the "When to Apply" section. UTC applicants are not eligible to receive the lock-in award. </t>
  </si>
  <si>
    <t>Lawyer, nurse, teacher
Individuals employed in Maryland by state agency, nonprofit, or local government serving a specific population</t>
  </si>
  <si>
    <t>1 lump sum or opt into monthly payments</t>
  </si>
  <si>
    <t>Annual; renewable for up to 3 years</t>
  </si>
  <si>
    <t>Massachussetts</t>
  </si>
  <si>
    <t>MA</t>
  </si>
  <si>
    <t>New ENgland</t>
  </si>
  <si>
    <t>Massachusetts Loan Repayment Program (MLRP) for Health Professionals</t>
  </si>
  <si>
    <t>The purpose of the Massachusetts Loan Repayment Program for Health Professionals (MLRP) is to increase Massachusetts residents’ access to primary care in communities that have significant shortages of health care providers and other identified barriers to care. The MLRP repays the educational loans of health professionals who are working in eligible healthcare organizations. Initiated in 1990 with funding provided by the U.S. Department of Health and Human Services, this program is supported by a combination of federal and state funds. It is a program of the Massachusetts Department of Public Health’s (DPH’s) Health Care Workforce Center and is managed by the Massachusetts League of Community Health Centers. 
The goal of these programs is to provide educational loan repayments as an incentive for health professionals to practice in communities where significant shortages of health care providers and barriers to access have been identified.</t>
  </si>
  <si>
    <t xml:space="preserve">Have unpaid health professional student loans 
Work in an underserved community 
Work in a federally designated Health Professional Shortage Area or other state specific shortage area  
Have a license to practice in one of the following disciplines: 
PrimaryCare Physician (MD or DO) 
Dentist 
Dental Hygienist 
Nurse Practitioner 
Advance Practice Nurse 
Psychiatric Nurse Specialist 
Certified Nurse-Midwife 
Physician Assistant 
Clinical or Counseling Psychologist 
Clinical Social Workers 
Mental Health Counselor 
Professional Counselor (including behavioral and substance abuse disorder) 
Marriage and Family Therapist 
*Recipients cannot have a current commitment to any other state or federal loan repayment program. </t>
  </si>
  <si>
    <t>Medical, dental, nursing, or mental/ behavioral health Provider</t>
  </si>
  <si>
    <t xml:space="preserve">Up to $50k ($25k/yr) 
Dentists, nurse practitioners, physicians, physician assistants, and psychologists are eligible for up to $25,000 per year ($50,000 total award for a two-year full-time practice contract). 2. All other qualified health professionals are eligible between $15,000 to $20,000 per year ($30,000 to $40,000 total award for a two-year full-time practice contract). 
2. All other qualified health professionals are eligible between $15,000 to $20,000 per 
year ($30,000 to $40,000 total award for a two-year full-time practice contract). </t>
  </si>
  <si>
    <t>2-year contract (4 years if part time); can be renewed, but cannot exceed $100k in total MLRP funding</t>
  </si>
  <si>
    <t>Michigan</t>
  </si>
  <si>
    <t>MI</t>
  </si>
  <si>
    <t>Michigan State Loan Repayment Program (MSLRP)</t>
  </si>
  <si>
    <t>MSLRP helps employers recruit and retain primary medical, dental, and mental healthcare providers by providing loan repayment to those entering into MSLRP service obligations. 
MSLRP loan repayment agreements are funded by a federal/state/local partnership. Federal funds are awarded by the National Health Service Corps (NHSC) of the Health Resources and Services Administration (HRSA). State funds are appropriated by the Michigan Legislature, and local funds come from employer contributions toward their employees' loan repayment agreements.</t>
  </si>
  <si>
    <t>MSLRP service obligations require participants to provide full-time primary healthcare services in Health Professional Shortage Areas at not-for-profit health clinics for two years. MSLRP will assist those selected by providing up to $300,000 in tax-free funds to repay their educational debt over a period of up to ten years. Participants will enter into consecutive two-year MSLRP service obligations requiring them to remain employed for a minimum of 40 hours per week for no less than 45 weeks per year at eligible nonprofit practice sites providing primary healthcare services to ambulatory populations. 
*Note: Healthcare positions that are NOT eligible for MSLRP include the following: Dental Hygienists, Registered Nurses (RNs), General Surgeons, PAs and NPs working with physician specialists other than those listed above, Pharmacists, Chiropractors, Nurse Anesthetists, Occupational Therapists, Optometrists, Physical Therapists, Mental healthcare providers with only a bachelor’s degree (Counselors, Psychologists and Social Workers), Speech Therapists, Lab Technicians</t>
  </si>
  <si>
    <t>Medical, dental, nursing, or behavioral health Provider. Lab technician, chiropractor, optometrist, PT etc</t>
  </si>
  <si>
    <t>MSLRP will assist those selected by providing up to $300,000 in tax-free funds to repay their educational debt over a period of up to ten years.</t>
  </si>
  <si>
    <t>Once every two years, but occasionally can be for one year if it is the student's final agreement. 
Participants compete for each subsequent two-year loan repayment agreement during every other application period.  After a least one two-year agreement, a participant’s final agreement may be for one year if there is insufficient debt remaining to support a minimum $20,000 two-year contract, but may not be for less than $10,000. 
 .</t>
  </si>
  <si>
    <t>Minnesota</t>
  </si>
  <si>
    <t>MN</t>
  </si>
  <si>
    <t>Aviation Degree Loan Forgiveness Program</t>
  </si>
  <si>
    <t>The Aviation Degree Loan Forgiveness Program provides loan
forgiveness to pilots and aircraft technicians residing in
Minnesota.</t>
  </si>
  <si>
    <t>“Qualified aircraft technicians” and “qualified pilots” residing in
Minnesota with loans used to pay for a professional flight training
degree are eligible for the program.
A qualified aircraft technician is an individual who earned an
associate’s or bachelor’s degree from a postsecondary institution
in Minnesota and who obtained an aviation mechanic’s certificate
from the Federal Aviation Administration.
A qualified pilot is an individual who earned a bachelor’s or
associate’s degree in professional flight training and who is in the
process of obtaining or has obtained an airline transport pilot certificate</t>
  </si>
  <si>
    <t>aircraft technician/ pilot</t>
  </si>
  <si>
    <t>A qualified pilot is eligible for $5,000 in loan forgiveness, but may
not receive more than the balance of the participant’s student
loans. A qualified aircraft technician is eligible for $3,000 in loan
forgiveness, but also cannot receive more than the individual’s
loan balance.</t>
  </si>
  <si>
    <t>An individual may receive loan forgiveness through the program
up to five times.</t>
  </si>
  <si>
    <t>Apply annually</t>
  </si>
  <si>
    <t>Minnesota Rural Dental Therapist/Advanced Dental Therapist Loan Forgiveness Guidelines</t>
  </si>
  <si>
    <t>The purpose of Minnesota’s Health Care Loan Forgiveness program is to recruit and retain health care professionals to needed areas and facilities within Minnesota. Loan forgiveness is an important benefit for health care professionals as well as health care facilities and communities experiencing a shortage of access to primary health care services.</t>
  </si>
  <si>
    <t>Applicants must be a Licensed Dental Therapist/Advanced Dental Therapist and serve 3 years minimum/4 years maximum in rural area
The Dental Therapist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DT/ADT. Credit card debt or loans from family members do not qualify. Parent PLUS loans do not qualify.
Loans in current or active default are NOT eligible for forgiveness in this program, even if considered in good standing with the collections agency.</t>
  </si>
  <si>
    <t>$14,000 annually, not to exceed $56,000 total for the maximum four–year period</t>
  </si>
  <si>
    <t>Apply annually between November 1 and January 6. *UNSURE IF THIS PROGRAM IS CLOSED PERMANENTLY. Website states that application cycle is closed with no indication of when window will reopen*</t>
  </si>
  <si>
    <t>Minnesota Dentist Loan Forgiveness Program</t>
  </si>
  <si>
    <t>The purpose of Minnesota’s Health Care Loan Forgiveness program is to recruit and retain health care professionals to needed areas and facilities in Minnesota. Loan forgiveness is an important benefit for health care professionals as well as health care facilities and communities experiencing a shortage of access to primary care services.</t>
  </si>
  <si>
    <t xml:space="preserve">Applicants must be a licensed dentist in order to be considered for this program and serve 3 years minimum/4 years maximum. At least 25 percent of annual patient case load must be to state public program enrollees or patients receiving a sliding fee schedule discounts through a formal sliding fee schedule. 
The Dentist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Dentist. Credit card debt or loans from family members do not qualify. Parent PLUS loans do not qualify.
Loans in current or active default are NOT eligible for forgiveness in this program, even if considered in good standing with the collections agency.
</t>
  </si>
  <si>
    <t>Up to $41,000 per year with a maximum of $164,000 total for the maximum four-year period</t>
  </si>
  <si>
    <t>Apply annually between November 1 and January 6</t>
  </si>
  <si>
    <t>Dedicated to Minnesota Dentist Loan Repayment for Services Program</t>
  </si>
  <si>
    <t>DMD's purpose is to increase access to dental care for rural and underserved patients, including patients enrolled in public programs, by attracting qualified dentists to practice general dentistry areas of rural Minnesota where there is a shortage of providers. The program is designed to encourage and support dentists who may otherwise not be able to work in an underserved area.</t>
  </si>
  <si>
    <t>-Hold a license to practice dentistry in the State of Minnesota, or have plans to obtain licensure within 9 months;
-Propose to increase the availability of dental care in a designated, rural dental HPSA to rural and underserved patients, including people enrolled in public programs;
-Propose to practice in an area where there is evidence of need for increased access to care, based on data and information gathered by the applicant;
-Propose to practice in a town or city with a population of less than 15,000;
-Propose to provide services such that at least 15% of billed patients are patients enrolled in public programs, and to do so in each year of DMD service;
-Have qualifying and documented educational debt held by the US Department of Education or a registered commercial lender;
-Propose to practice general dentistry full-time, at least 4 days a week, for a period of five (5) years;
-Propose to participate in at least one annual event sponsored by the Minnesota Dental Foundation such as Give Kids a Smile (GKAS), Donated Dental Services (DDS), or Minnesota Mission of Mercy.R138</t>
  </si>
  <si>
    <t>Applicants selected into the DMD Program are eligible for up to $200,000 of qualified loan repayment in return for a Promissory Note (the “Note”) and the commitment to repay by providing qualifying dental services.</t>
  </si>
  <si>
    <t xml:space="preserve">Annually? Recipients work for a 5 year term. </t>
  </si>
  <si>
    <t>Minnesota Rural Physician Loan Forgiveness Program</t>
  </si>
  <si>
    <t xml:space="preserve">Applicants must be a Primary Care Physician, Pediatrician, Family Practice, Internal Medicine, Psychiatrist or an OB/GYN. Applicants must also serve 3 years minimum/4 years maximum in rural area. 
The Rural Physician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Physician. Credit card debt or loans from family members do not qualify. Parent PLUS loans do not qualify.
Loans in current or active default are NOT eligible for forgiveness in this program, even if considered in good standing with the collections agency.
</t>
  </si>
  <si>
    <t>$33,000 annually, not to exceed $132,000 total for the maximum four–year period</t>
  </si>
  <si>
    <t>Apply annually between November 1 and January 6.</t>
  </si>
  <si>
    <t>Minnesota Urban Physician Loan Forgiveness Program</t>
  </si>
  <si>
    <t xml:space="preserve">Applicants must be a Primary Care Physicians, Pediatrician, Family Practice, Internal Medicine, Psychiatrist and OB/GYN. Applicants must serve 3 years minimum/4 years maximum in federally designated urban Health Professional Shortage Area (HPSA) or Medically Underserved Area (MUA). 
This program is offered to primary care medical professions, which include Family Practice, Obstetrics and Gynecology, Pediatrics, Internal Medicine and Psychiatry, who plan to practice in an underserved urban community. A prospective participant must submit an application to ORHPC during the open application cycle, as a practicing physician or while completing their final year of medical residency training.
The Urban Physician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Physician. Credit card debt or loans from family members do not qualify. Parent PLUS loans do not qualify.
Loans in current or active default are NOT eligible for forgiveness in this program, even if considered in good standing with the collections agency.
</t>
  </si>
  <si>
    <t>$33,000 annually, not to exceed $132,000 total for the maximum four-year period</t>
  </si>
  <si>
    <t>Health Professional Education Loan Forgiveness Program</t>
  </si>
  <si>
    <t>MDH administers the Health Professional Education Loan
Forgiveness Program, which provides funds to health
professionals working in certain rural or underserved urban
communities. This is the largest loan forgiveness program
operated by the state of Minnesota, with $3,371,000 in annual
funding for fiscal years 2018 and 2019.</t>
  </si>
  <si>
    <t>To qualify for the program, an individual must have a license and
practice as a health professional or be enrolled in a training or
education program to become a health professional. Health
professionals eligible for the program include physicians, nurses,
nurse practitioners, pharmacists, dentists, and dental therapists. 
Each category of health professional must commit to work in a
specific geographic area for a certain number of years in order to qualify for loan forgiveness. For example, medical residents and
mental health professionals must specialize in pediatric psychiatry
or commit to work for three years in a designated rural area or underserved urban community. Pharmacists, advanced dental
therapists, and public health nurses must work in designated rural areas for three years.
The program designates six categories of professions and
geographic areas that are eligible.7 While most categories of health professionals must complete a three-year service obligation, the 2015 Legislature reduced the service obligations for nurses from three to two years.</t>
  </si>
  <si>
    <t>Medical, dental, nursing, or pharmacy Provider</t>
  </si>
  <si>
    <t>Health professionals who participate in the program receive annual
payments equal to 15 percent of the average educational debt load
for graduates in their profession. A loan forgiveness award may
not exceed the participant’s loan balance.</t>
  </si>
  <si>
    <t xml:space="preserve"> Individuals may receive
forgiveness through the program no more than four times. </t>
  </si>
  <si>
    <t>2-3 year commitment (nurses commit to 2 years); up to 4 times</t>
  </si>
  <si>
    <t>Minnesota State Loan Repayment Program (SLRP)</t>
  </si>
  <si>
    <t>The purpose of Minnesota’s State Loan Repayment Program (MN SLRP) is to improve population access to outpatient clinic-based primary health care by assisting underserved communities with recruitment and retention of primary care providers.</t>
  </si>
  <si>
    <t xml:space="preserve">Applicants must be in the following line of work: Nurse Practitioners - psychiatric only, Clinical or Counseling Psychologists (Ph.D. or equivalent), Licensed Independent Clinical Social Workers (master's or doctoral degree in social work), Psychiatric Nurse Specialists, Licensed Professional Clinical Counselors (master's or doctoral degree with a major study in counseling, licensed to practice independently and unsupervised), Licensed Marriage &amp; Family Therapists (master's or doctoral degree with a major study in marriage and family therapy, LAMFT not eligible), Registered Nurses. Applicants must serve for 2 years. 
</t>
  </si>
  <si>
    <t>The program is funded $555,205 in federal grant funds and $100,000 by state appropriation.
 The MN SLRP provides funds for repayment of qualifying educational loans of up to $20,000 annually for full-time primary care providers and up to $10,000 annually for half-time primary care providers.</t>
  </si>
  <si>
    <t>Minnesota Rural Mental Health Professional Loan Forgiveness</t>
  </si>
  <si>
    <t>Applicants must be a Licensed Psychologist, Licensed Independent Clinic Social Workers (LICSW), Licensed Marriage &amp; Family Therapists (LMFT), Licensed Professional Clinical Counselors (LPCC), and Licensed Alcohol and Drug Counselors (LADC). Applicants must serve 3 years minimum/4 years maximum in rural area. 
The Rural Mental Health Professional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Mental Health Professional. Credit card debt or loans from family members do not qualify. Parent PLUS loans do not qualify.
Loans in current or active default are NOT eligible for forgiveness in this program, even if considered in good standing with the collections agency.</t>
  </si>
  <si>
    <t>ORHPC will make an annual payment to the participant in the amount of up to (1) $28,000, not to exceed $112,000 for Psychologists and (2) $11,000, not to exceed $44,000 for Licensed Independent Clinical Social Workers, Licensed Marriage and Family Therapists, Licensed Professional Clinical Counselors, and Licensed Alcohol and Drug Counselors for the maximum four–year period</t>
  </si>
  <si>
    <t>Minnesota Urban Mental Health Professional Loan Forgiveness Program</t>
  </si>
  <si>
    <t>The purpose of Minnesota's Loan Forgiveness program is to recruit and retain health care professionals to needed areas and facilities in Minnesota. Loan Forgiveness is an important benefit for health care professionals as well as health care facilities and communities experiencing a shortage of access to primary care services.</t>
  </si>
  <si>
    <t>Applicants must be in the following line of work: Licensed Psychologist, Licensed Independent Clinic Social Workers (LICSW), Licensed Marriage &amp; Family Therapists (LMFT), Licensed Professional Clinical Counselors (LPCC), and Licensed Alcohol and Drug Counselors (LADC). Applicants must Serve 3 years minimum/4 years maximum in federally designated urban Health Professional Shortage Area (HPSA) or Medically Underserved Area (MUA). 
Participants are required to practice for at least 30 hours per week, for at least 45 weeks per year, for a minimum of three years in an underserved urban community.</t>
  </si>
  <si>
    <t>Participants are eligible to participate for up to four years in the program as a mental health professional in an underserved urban community. ORHPC will make an annual payment to the participant in the amount of up to (1) $28,000, not to exceed $112,000 for Psychologists and (2) $11,000, not to exceed $44,000 for Independent Clinical Social Workers, Marriage and Family Therapists, Licensed Professional Clinical Counselors, and Licensed Alcohol and Drug Counselors for the maximum four-year period</t>
  </si>
  <si>
    <t>Loan Repayment Assistance Program of Minnesota (LRAP MN)</t>
  </si>
  <si>
    <t>The mission of Loan Repayment Assistance Program of Minnesota (LRAP Minnesota) is to help reduce the education debt burden experienced by dedicated public interest lawyers who represent low-income clients seeking legal services to secure essential needs like food, shelter and safety, and fundamental rights like equal access to justice. LRAP provides loan repayment assistance to nearly 50 public interest attorneys serving 10,000 low-income Minnesotans each year.</t>
  </si>
  <si>
    <t>Graduation from a Minnesota law school or from an ABA-accredited law school if employed at a qualified Minnesota agency.
Full-time employment in a 501(c)(3) or 501(c)(4) nonprofit organization as an attorney providing legal advice or representation to low-income clients based upon financial eligibility criteria or support services for this work.
 A graduated income cap and asset cap applies.
 Priority will be given for assistance with undergraduate and law school federal education loans, but other institutional loans used for education expenses may be covered.</t>
  </si>
  <si>
    <t>Lawyer, Non-profit working with low-income clients</t>
  </si>
  <si>
    <t>LRAP aims to assist with income-driven repayment amounts associated with income from qualifying employment. The
Potential LRAP-MN Contribution takes into account the applicant’s years of experience in qualifying
employment and their actual or calculated income-driven payment amount.
0-2 years of experience in qualifying employment, potential 80% of payment covered by LRAP-MN
3-5 years of experience in qualifying employment, potential 85% of payment covered by LRAP-MN
6-8 years of experience in qualifying employment, potential 90% of payment covered by LRAP-MN
9-15 years of experience in qualifying employment, potential 95% of payment covered by LRAP-MN</t>
  </si>
  <si>
    <t>Not stated. Assuming annual?</t>
  </si>
  <si>
    <t>Alternating full and half-year application cycles</t>
  </si>
  <si>
    <t>Minnesota Long Term Care Nurse Loan Forgiveness Program</t>
  </si>
  <si>
    <t>Applicants must be a  Registered Nurse or Licensed Practical Nurse in order to be considered for this program. Must serve 2 years minimum with option to extend 2 additional years in nursing homes; in an assisted living facility as defined in section 144G.08, subd. 7; home care; Intermediate Care Facility (ICF) for persons with developmental disabilities; or hospital if owns/operates a licensed nursing home (must work 50% time in nursing home)
The Long Term Care Nurse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Nurse. Credit card debt or loans from family members do not qualify. Parent PLUS loans do not qualify.
Loans in current or active default are NOT eligible for forgiveness in this program, even if considered in good standing with the collections agency.</t>
  </si>
  <si>
    <t xml:space="preserve"> $6,000 annually,  not to exceed $24,000 total for the maximum of four–years</t>
  </si>
  <si>
    <t>Minnesota Rural Public Health Nurse Loan Forgiveness Program</t>
  </si>
  <si>
    <t>Applicants must be a Licensed Registered Nurse (RN) with certificate as public health nurse and serve 3 years minimum/4 years maximum in rural area. 
The Rural Public Health Nurse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Public Health Nurse. Credit card debt or loans from family members do not qualify. Parent PLUS loans do not qualify.
Loans in current or active default are NOT eligible for forgiveness in this program, even if considered in good standing with the collections agency.</t>
  </si>
  <si>
    <t>$6,000 annually, not to exceed $24,000 total for the maximum four–year period</t>
  </si>
  <si>
    <t>Minnesota Nurse Faculty Loan Forgiveness Program</t>
  </si>
  <si>
    <t xml:space="preserve">Applicants must be individuals teaching in a postsecondary Nursing program and must serve 3 years minimum/4 years maximum as postsecondary faculty. 
The Nurse Faculty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Nurse Educator. Credit card debt or loans from family members do not qualify. Parent PLUS loans do not qualify. 
Loans in current or active default are NOT eligible for forgiveness in this program, even if considered in good standing with the collections agency.
</t>
  </si>
  <si>
    <t>$9,000 annually, not to exceed $36,000 total for the maximum four-year period</t>
  </si>
  <si>
    <t>Minnesota Rural Advanced Practice Provider Loan Forgiveness Program</t>
  </si>
  <si>
    <t xml:space="preserve">Applicants must be a Nurse Practitioner, Psychiatric Nurse Practitioner, Physician Assistant, Certified Nurse Midwife, Nurse Anesthetist or a Advanced Clinical Nurse Specialist. Applicants must also serve 3 years minimum/4 years maximum in rural area. 
The Rural Advanced Practice Provider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Advanced Practice Provider. Credit card debt or loans from family members do not qualify. Parent PLUS loans do not qualify.
Loans in current or active default are NOT eligible for forgiveness in this program, even if considered in good standing with the collections agency.
</t>
  </si>
  <si>
    <t>Minnesota Urban Advanced Practice Provider Loan Forgiveness Program</t>
  </si>
  <si>
    <t>The purpose of Minnesota's Health Care Loan Forgiveness program is to recruit and retain health care professionals to needed areas and facilities in Minnesota. Loan forgiveness is an important benefit for health care professionals as well as health care facilities and communities experiencing a shortage of access to primary care services.</t>
  </si>
  <si>
    <t>Applicants must be a Psychiatric Nurse Practitioner and must serve 3 years minimum/4 years maximum in in federally designated urban Health Professional Shortage Area (HPSA) or Medically Underserved Area (MUA). 
The Urban Advanced Practice Provider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Psychiatric Nurse Practitioner. Credit card debt or loans from family members do not qualify. Parent PLUS loans do not qualify.
Loans in current or active default are NOT eligible for forgiveness in this program, even if considered in good standing with the collections agency.</t>
  </si>
  <si>
    <t>Annual payment to the participant in the amount of $14,000, not to exceed $56,000 total for the maximum four–year period</t>
  </si>
  <si>
    <t>Minnesota Allied Health Care Faculty Loan Forgiveness</t>
  </si>
  <si>
    <t>The Minnesota Allied Health Care Faculty Loan Forgiveness Program offers loan repayment assistance for individuals studying to teach in allied healthcare or advanced nursing in Minnesota. The purpose of the program is to recruit and retain healthcare educators, which will ultimately help communities and facilities that are experiencing a shortage of access to primary healthcare services.</t>
  </si>
  <si>
    <t>Individuals studying to teach in allied healthcare or advanced nursing in Minnesota are eligible to apply.
Preference is given to applicants closest to completing their training and those who can demonstrate diverse cultural competencies.</t>
  </si>
  <si>
    <t>Up to $11,000 per year with a maximum of $44,000.</t>
  </si>
  <si>
    <t xml:space="preserve">Annually, up to 4 years </t>
  </si>
  <si>
    <t xml:space="preserve">Annually </t>
  </si>
  <si>
    <t>Minnesota Rural Pharmacist Loan Forgiveness Program</t>
  </si>
  <si>
    <t>Applicants must be a licensed pharmacist and serve 3 years minimum/ 4 years maximum in a rural area. 
The Rural Pharmacist Loan Forgiveness Program provides funds for repayment of Qualified Educational Loans. Qualified Educational Loans include government, commercial, and foundation loans for actual costs paid for tuition, reasonable education and living expenses related to the past graduate or undergraduate education of the Pharmacist. Credit card debt or loans from family members do not qualify. 
Parent PLUS loans do not qualify. Loans in current or active default are NOT eligible for forgiveness in this program, even if considered in good standing with the collections agency.</t>
  </si>
  <si>
    <t>Pharmacist</t>
  </si>
  <si>
    <t>$24,000 annually, not to exceed $96,000 total for the maximum four–year period</t>
  </si>
  <si>
    <t>Agricultural Education Loan Forgiveness Program</t>
  </si>
  <si>
    <t xml:space="preserve">The Agricultural Education Loan Forgiveness Program provides
loan forgiveness to agricultural educators working full-time in
Minnesota. The program was established in the 2017 legislative
session, with the first funds available in fiscal year 2018. </t>
  </si>
  <si>
    <t>To be eligible for the program, an individual must: (1) be
employed in a nonadministrative position teaching agricultural
education in grades 5 to 12 at a public school district, tribal
contract school, charter school, or private school; and (2) have
completed an undergraduate or graduate program in agricultural
education</t>
  </si>
  <si>
    <t>Program participants receive $3,000 in loan forgiveness per year,
but may not receive more than the balance of their student loans.</t>
  </si>
  <si>
    <t xml:space="preserve">Annually, participants may receive an award through the program a max of 5 times </t>
  </si>
  <si>
    <t>Teacher Shortage Loan Forgiveness Policy</t>
  </si>
  <si>
    <t xml:space="preserve">The Minnesota Teacher Shortage Student Loan Repayment Program was established to provide student loan repayment assistance to teachers providing classroom instruction in a teacher shortage area in Minnesota. The purpose of the program is to encourage teachers to teach in license shortage areas and rural school districts. </t>
  </si>
  <si>
    <t>To be eligible for an award, a teacher must work in a “teacher
shortage area.” For the purposes of the program, a shortage area is
defined as a licensure field or economic development region that
the Minnesota Department of Education has identified as
experiencing a teacher shortage. The department designates
teacher shortage regions and licensure fields in its teacher supply
and demand report.
The 2017 Legislature expanded the definition of shortage area to
include economic development regions in which there is a
shortage of teachers who reflect the racial or ethnic diversity of the
students in the region.22
The program is only open to an individual who holds a teacher’s
license. Recipients of loan forgiveness awards may apply the
funds to any government, commercial, or foundation loan used to
pay for tuition and reasonable educational and living expenses
related to a teacher’s preparation or further education.
Service Requirement There is no requirement that a participant in the program make a
commitment to work for a period of time, but an applicant must
sign an affidavit that he or she is working in a teacher shortage
licensure field or region</t>
  </si>
  <si>
    <t>Teacher shortage</t>
  </si>
  <si>
    <t>Eligible teachers can apply to OHE for a maximum of $1,000 in loan forgiveness per year. As with other state-funded loan forgiveness programs, awards are distributed directly to program participants.</t>
  </si>
  <si>
    <t xml:space="preserve">Annually, individual may receive no more than 5 awards </t>
  </si>
  <si>
    <t>Large Animal Veterinarian Loan Forgiveness Program</t>
  </si>
  <si>
    <t>The legislature created the Large Animal Veterinarian Loan Forgiveness Program in 2009.10 The program provides loan forgiveness awards to large animal veterinarians working in rural areas in Minnesota.</t>
  </si>
  <si>
    <t xml:space="preserve">The commissioner may select up to five applicants per year to
participate in the program. In order to qualify, a participant must
apply while on track to complete a degree in veterinary medicine
at the University of Minnesota, within three years of receiving
such a degree. 
Participants must commit to work for five years in an underserved
rural area. The participant’s job must be full-time, and in a
practice that is at least 50 percent involved in the care of food
animals. Individuals who fail to fulfill their five-year commitment
must repay with interest the funds they received from the program. </t>
  </si>
  <si>
    <t>Veterinary student</t>
  </si>
  <si>
    <t>Participants may receive up to $15,000 in loan forgiveness each
year that they meet the service requirements of the program.</t>
  </si>
  <si>
    <t>Apply Annually up to 5 years</t>
  </si>
  <si>
    <t xml:space="preserve">Mississippi </t>
  </si>
  <si>
    <t>MS</t>
  </si>
  <si>
    <t>Winter-Reed Teacher Loan Repayment Program (WRTR)</t>
  </si>
  <si>
    <t xml:space="preserve">The Winter-Reed Teacher Loan Repayment Program (WRTR) is designed to help new teachers repay their undergraduate student loans. Only first-year teachers holding a valid standard five-year Mississippi educator’s license are eligible to apply as new recipients. Second-year and third-year teachers are eligible to apply as renewal recipients.
</t>
  </si>
  <si>
    <t>Eligible recipients must work full-time as a teacher or librarian in a Mississippi public school district.
Only 150 first-year teachers will be awarded each year.  Selection shall be made on a first-come, first-served basis of all eligible applicants who apply by the deadline date.  However, priority will be given to teachers in geographical shortage areas. 
Additional qualifications include
*Hold a valid standard five-year Mississippi educator’s license.
*Be under contract as a teacher or librarian in a Mississippi public school district.  Teachers in a geographical critical shortage area will be given priority.
*Be a first-year (ever) teacher.
*Hold a bachelor’s degree from a regionally accredited college or university.
*Have undergraduate student loans in your name. Perkins and Graduate-level loans do not qualify.
* Must not be currently in default or delinquent on any federal, state, or local educational loan.
* Must not have received funds from the Critical Needs Teacher Forgivable Loan Program, the William Winter Teacher Forgivable Loan Program, or the Teacher Education Scholars Forgivable Loan Program.</t>
  </si>
  <si>
    <t>Teacher or librarian</t>
  </si>
  <si>
    <t>$1,500 - $6,0000</t>
  </si>
  <si>
    <t>First-year recipients working in a non-shortage area receive up to $1,500 annually; first-year recipients working in a critical shortage area receive up to $4,000 annually.
Second-year recipients working in a non-shortage area receive up to $2,500 annually; second-year recipients working in a critical shortage area receive up to $5,000 annually.
Third-year recipients working in a non-shortage area receive up to $3,500 annually; third-year recipients working in a critical shortage area receive up to $6,000 annually.</t>
  </si>
  <si>
    <t>Annually; renewable for 2 extensions</t>
  </si>
  <si>
    <t>Missouri</t>
  </si>
  <si>
    <t>MO</t>
  </si>
  <si>
    <t>Health Professional Student Loan Repayment Program</t>
  </si>
  <si>
    <t>The Health Professional Student Loan Repayment Program (SLRP) is a competitive federal grant program that allocates funds to states to award funding for educational loan repayment to Missouri licensed practicing psychiatry, medical, and dental health professionals in exchange for services in Missouri areas with a shortage of mental health, medical, and dental professionals. If you have a current NHSC obligation, you are not eligible to apply for an award through the SLRP.</t>
  </si>
  <si>
    <t>The applicant must meet all of the following:
* Missouri Licensed General Dentist or Primary Care Physician (see specialties below)
Doctor of Allopathic Medicine (M.D.)
Doctor of Osteopathic Medicine (D.O.)
OB/GYN
Pediatrics
Family Practice
Internal Medicine
Psychiatry
Doctor of Dental Surgery (DDS)
Doctor of Medicine in Dentistry or Doctor of Dental Medicine (DMD)
*A US citizen
*A Missouri resident
*Recipient must be willing to serve in a Health Professional Shortage Area (HPSA) in Missouri.</t>
  </si>
  <si>
    <t>$50,000 annually for eligible primary care physicians and dentists (MD, DO, DDS, DMD)</t>
  </si>
  <si>
    <t>2-year contract; renewable up to 3 years</t>
  </si>
  <si>
    <t>Health Professional Nursing Student Loans</t>
  </si>
  <si>
    <t>The NSL Program is a competitive state program that awards funding to Missouri residents attending a Missouri institution pursuing education leading to careers as licensed practical nurses or professional nurses. Applicants must meet the qualifications associated with the program provisions and agree to work in a Missouri Health Professional Shortage Area (HPSA), upon completion of training.
Student Loans: The PRIMO program is a competitive state program that awards funding to Missouri residents attending a Missouri institution pursuing training leading to Missouri licensure as primary care physicians, dentists, dental hygienists, psychiatrists, and other mental health practitioners. Upon completion of training, the PRIMO recipient completes a service obligation by working in a designated underserved area, in Missouri, experiencing shortages of medical, mental health, and dental professionals.
Program Provisions found in the PRIMO Program Policies and Procedures and the PRIMO Program Regulations (19 CSR 10-4.010).
Recruitment and Replacement Services: The Department of Health and Senior Services partners with organizations to assist with the recruitment and placement of health care professionals in Missouri HPSAs.
Health Professional Loan Repayment: PRIMO recipients complete their loan repayment through obtaining qualifying employment to earn forgiveness by working in an underserved area in primary care. 
Health Care Delivery Systems:  seek to improve the delivery of health care by partnering with statewide organizations, communities, and academic institutions to support the building and equipping of clinics, treatment centers and other economically sustainable health care delivery sites.</t>
  </si>
  <si>
    <t xml:space="preserve">All applicants must meet the following criteria: 
* Full-Time Student (enrolled or accepted) in an eligible nursing program in a Missouri institution leading to one of the following degrees/licensures: Licensed Practical Nurse (LPN); Registered Nurse (RN); Diploma in Nursing (DN); Associate Degree in Nursing (ADN); Bachelor of Science Degree in Nursing (BSN); Master of Science Degree in Nursing (MSN) leading to advanced practice licensure; or
Doctorate Students seeking a Doctor of Philosophy (PhD), Doctor of Nursing Practice (DNP), or a student with a master of science in nursing seeking Doctor of Education (EdD), or leading to the completion of educational requirements for a licensed practical nurse.  The doctoral applicant is the only applicant that may be a part-time student.
* Enrolled or Accepted in an Institution within Missouri approved by the Missouri Nursing Board.
* A Missouri resident.
* Under No Conflicting Service Obligation with the exception of service in the National Guard or military reserve.
</t>
  </si>
  <si>
    <t>$5,000 (LPN); $10,000 (RN, ADN, BSN, MSN, APN, DNP)</t>
  </si>
  <si>
    <t>$5,000 annually for Practical Nursing Students (LPN) and $10,000 for Professional Nursing Students (RN, ADN, DN, BSN, MSN, APN, DNP)</t>
  </si>
  <si>
    <t>PRIMO Student Loan Program</t>
  </si>
  <si>
    <t>The Primary Care Resource Initiative for Missouri (PRIMO) program recognizes and expresses appreciation to the Missouri Hospital Association for donations to help fund the PRIMO program.
There are four components to PRIMO: student loans, recruitment/placement, health professional loan repayment, health care delivery systems. 
Student Loans: The PRIMO program is a competitive state program that awards funding to Missouri residents attending a Missouri institution pursuing training leading to Missouri licensure as primary care physicians, dentists, dental hygienists, psychiatrists, and other mental health practitioners. Upon completion of training, the PRIMO recipient completes a service obligation by working in a designated underserved area, in Missouri, experiencing shortages of medical, mental health, and dental professionals. 
Recruitment and Replacement Services: The Department of Health and Senior Services partners with organizations to assist with the recruitment and placement of health care professionals in Missouri HPSAs. 
Health Professional Loan Repayment: PRIMO recipients complete their loan repayment through obtaining qualifying employment to earn forgiveness by working in an underserved area in primary care. 
Health Care Delivery Systems:  seek to improve the delivery of health care by partnering with statewide organizations, communities, and academic institutions to support the building and equipping of clinics, treatment centers and other economically sustainable health care delivery sites.</t>
  </si>
  <si>
    <t>An applicant must be 
* A Missouri resident
* Full-Time Student: Enrolled in a Participating Institution in a formal course of instruction leading to one of the following degrees/licensures:a bachelor of science degree leading to a doctor of dentistry, or a doctor of allopathic; or osteopathic medicine; a degree as a doctor of allopathic or osteopathic medicine;a as a doctor of dentistry; or a degree leading to licensure as a registered dental hygienist.</t>
  </si>
  <si>
    <t>Medical, Student of medical or dental school, dental hygenist certification</t>
  </si>
  <si>
    <t>$5,000 - $25,000</t>
  </si>
  <si>
    <t>Amounts are based on student's chosen discipline, educational status and the institutions tuition. 
*$5,000 per year (maximum 4 loans) for full time undergraduate or dental hygenist students
*$3,000 per year (maximum 6 loans) for part time undergraduate or dental hygenist students
*$10,000 per year (years 1 and 2 of a 6-year program) for full time Allopathic or Osteopathic Medical or Dental Program
*$20,000-$25,000 per year (years 3 through 6 of a 6-year program) for full time Allopathic or Osteopathic Medical or Dental Program 
*$20,000-$25,000 per year (maximum 4 years of a 4-year program) for full time Allopathic or Osteopathic Medical or Dental Program 
*$10,000 per year (maximum 3 loans) for full time Selected Primary Care Resident Physicians</t>
  </si>
  <si>
    <t>Annually, but one must reapply every year to be awarded</t>
  </si>
  <si>
    <t>Annually; renewable up to 5 years</t>
  </si>
  <si>
    <t>Montana</t>
  </si>
  <si>
    <t>MT</t>
  </si>
  <si>
    <t>Montana Rural Physician Incentive Program (MRPIP)</t>
  </si>
  <si>
    <t>The Montana Rural Physician Incentive Program (MRPIP), authorized by the 1991 Montana Legislature and amended in 1997, 2007, and 2017, was created to encourage physicians to provide service to rural and medically underserved areas and populations in Montana. The MRPIP fund is statutorily appropriated to be used to pay the educational debts of physicians who practice in rural or medically underserved areas of the state or who provide services to primarily medically underserved populations. The trust is funded by fees assessed to Montana medical and osteopathic medical students participating in the WICHE, WWAMI, and ICOM medical education programs.</t>
  </si>
  <si>
    <t>Applicants must be prospective physicians who are U.S. citizens with an M.D/D.O. degree with a valid state of Montana medical license and qualified medical education loans through U.S. lenders and U.S. loan servicing companies.</t>
  </si>
  <si>
    <t>$10,000 (after 6 months); $20,000 (after 60 months)</t>
  </si>
  <si>
    <t>Maximum amount of $150,000 over a 5-year period of verified medical service.</t>
  </si>
  <si>
    <t>Biannual</t>
  </si>
  <si>
    <t>Max award is $150,000 over 5 years. MRPIP loan repayment disbursements are paid directly to the participants’ lender or loan servicer and are distributed in six-month intervals based on a graduated payment schedule over the five years. Eligibility for each disbursement requires completion of the full, consecutive, six-month practice period. Sample repayment schedule:
* $10,000—after 6 months 
*$10,000—after 12 months
*$12,500—after 18 months 
*$12,500—after 24 months
*$15,000—after 30 months
* $15,000—after 36 months
*$17,500—after 42 months
*$17,500—after 48 months
* $20,000—after 54 months
 *$20,000—after 60 months</t>
  </si>
  <si>
    <t>Annual; renewable up to 5 years or until $150,000 cap is met</t>
  </si>
  <si>
    <t>Nebraska</t>
  </si>
  <si>
    <t>NE</t>
  </si>
  <si>
    <t>Nebraska Student Loan Repayment Program</t>
  </si>
  <si>
    <t xml:space="preserve">The Nebraska Loan Repayment Programs are available to primary care, mental, dental and allied health professionals practicing in shortage areas in Nebraska. </t>
  </si>
  <si>
    <t>An applicant must be 
*Doctors, nurse practitioners, and physician assistants. Certain subspecialties under Family Medicine, General Internal Medicine, or Psychiatry can qualify. Practitioners of subspecialties should confirm with the Office of Rural Health before filling out the application.
*Employed by a facility categorized as Federal and State/State shortage area (NSLRR has a interactive map that indicates which sites these are)
*Must be fully licensed and finished with residency by the start date of the loan repayment contract</t>
  </si>
  <si>
    <t>Medical/ Drs, Nurse practitioners, physicians' assistants</t>
  </si>
  <si>
    <t>$50,000-$60,000 (doctors and dentists); $25,000-$30,000 (other professions)</t>
  </si>
  <si>
    <t>$180,000-$200,000 maximum for doctors and dentists
$90,000 to $100,000 for other professions</t>
  </si>
  <si>
    <t>For doctors and dentists 
* Nebraska State Loan Repayment Program - $60,000 per year for three years
* NHSC Nebraska State Loan Repayment Program - $50,000 per year for two to four years
For other professions
* Nebraska State Loan Repayment Program - $30,000 per year for three years
* NHSC Nebraska State Loan Repayment Program - $25,000 per year for two to four years</t>
  </si>
  <si>
    <t>2-3 year contract; with up to 2 extensions</t>
  </si>
  <si>
    <t>Nevada</t>
  </si>
  <si>
    <t>NV</t>
  </si>
  <si>
    <t>Pennington Rural Health Services Loan Repayment Program (PRHSLRP)</t>
  </si>
  <si>
    <t>The Nevada Governor’s Office of Science, Innovation and Technology (OSIT), was created to increase access to high-quality healthcare by growing Nevada’s healthcare workforce, particularly in underserved communities. A practitioner may enter the Pennington Rural Health Service Loan Repayment Program (PRHSLRP) by engaging in full-time clinical practice and residing in an assigned rural community in exchange for funding used to repay qualified educational loans. Funding under this program will be provided by the William N. Pennington Foundation.
Eligible Practice Locations will be determined by OSIT to include service Rural Sites in communities in the following counties and cities which are at a minimum 60 miles from Reno, NV: Washoe, Lyon, Churchill, Pershing, Lander, Eureka, Elko, White Pine, Mineral, Esmerelda, Humboldt, and Tonopah.</t>
  </si>
  <si>
    <t>Rural site; Practitioners in the following health professions and who meet licensure standards
in Nevada are eligible to apply for the State loan repayment program.
MD Doctors of Allopathic Medicine
DO Doctors of Osteopathic Medicine
DDS/DMD General and Pediatric Dentistry
NP Primary Care Certified Nurse Practitioners
BSN Bachelor of Science Nurse
PA Primary Care Physician Assistants
4
RN Registered Nurse
CMI Comprehensive Medical Imaging
DMS Diagnostic Medical Sonography
The eligible primary care specialties for physicians are family medicine (and
osteopathic general practice), internal medicine (including geriatrics), pediatrics,
obstetrics/gynecology, and geriatrics.
The eligible primary care specialties for Nurse Practitioners and Physician
Assistants are adult, family, pediatrics, geriatrics and women’s health.
Physicians meeting the requirements for limited licensure and granted such under
provisions of the Nevada State Board of Medical Examiners will be considered
individually for application to the program; priority to those with a 1:1 match</t>
  </si>
  <si>
    <t>Medical, dental, nursing provider</t>
  </si>
  <si>
    <t>$20,000-$40,000</t>
  </si>
  <si>
    <t>$20,000-$40,000 ($40,000-$120,000 total)</t>
  </si>
  <si>
    <t>Annual assumed</t>
  </si>
  <si>
    <t>Must be full time</t>
  </si>
  <si>
    <t>2-3-year contract</t>
  </si>
  <si>
    <t> </t>
  </si>
  <si>
    <t>NURSE Corps Loan Repayment Program</t>
  </si>
  <si>
    <t>National Health Service Corps (NHSC) funds loan repayment and scholarship programs to assist states with recruitment and retention of health care providers, based on federally designated health professional shortage areas (HPSA). The Primary Care Office (PCO) serves as a liaison for the state, to conduct program outreach and to help facilities achieve and maintain status as approved NHSC sites to host providers participating in these programs.</t>
  </si>
  <si>
    <t xml:space="preserve">Applicants must meet the following criteria:
1) Is a licensed registered nurse, advanced practice registered nurse, nurse faculty member with qualifying nursing debt
2) Has received their nursing education from an accredited school of nursing located in a U.S. state or territory.
3) Be employed as a full-time RN or APRN working at least 32 hours per week at an eligible CSF or an
eligible school of nursing.
4) Be a U.S. citizen, U.S. national, or lawful permanent resident;
5) Have a current, full, permanent, unencumbered, unrestricted license;
6) Have earned a diploma, associate, baccalaureate, graduate or doctorate degree in nursing
and have outstanding nursing educational loans;
</t>
  </si>
  <si>
    <t>Varies</t>
  </si>
  <si>
    <t>85% maximum  of unpaid nursing debt (no exact amount stated). 60 Percent of Total Qualifying Nursing Educational Loan Balance  for an initial two-year service commitment and optional Additional 25 Percent of Total Qualifying Nursing Educational Loan Balance for an optional third year of service</t>
  </si>
  <si>
    <t>Every two years? For an initial
two-year service commitment, the Nurse Corps LRP will award participants a total of
60 percent (30 percent for each year) of their total outstanding qualifying education
loan balance. If participants choose to give an additional third year of service, they will be awarded an additional 25% of total qualifying debt.</t>
  </si>
  <si>
    <t>New Hampshire</t>
  </si>
  <si>
    <t>NH</t>
  </si>
  <si>
    <t>New Hampshire State Loan Repayment Program (SLRP)</t>
  </si>
  <si>
    <t xml:space="preserve">The New Hampshire State Loan Repayment Program (SLRP) provides funds to health care professionals working in areas of the state designated as being medically underserved and who are willing to commit and contract with the state for a minimum of three years (or two if part-time).
</t>
  </si>
  <si>
    <t>Applicants must:
* be US citizens;
* not have any unserved obligations for service to another governmental or non-governmental agency;
* not be receiving loan repayment money from any other program;
* be licensed in the State of New Hampshire or be a behavioral health professional working under supervision towards licensure requirements;
* be ready to begin full- or part-time clinical practice at the eligible practice site once a contract has been signed.
NH-licensed health care professionals in the following fields are eligible to apply for loan repayment contracts under the SLRP:
Tier 1
MDs/DOs (Doctors of Allopathic or Osteopathic Medicine; Psychiatrists; Hospitalists)
DDs (General Practice Dentists (DDS or DMD))
Tier 2
APRNs (Advanced Practice Registered Nurses; Hospitalists)
CNMs (Certified Nurse Midwives)
PAs (Physician Assistants; Hospitalists)
MLADCs (Masters Level Licensed Alcohol and Drug Counselors or under supervision toward licensure)
PsyD (Clinical Psychologists (PhD or equivalent) or under supervision toward licensure)
LICSWs (Licensed Independent Clinical Social Workers (MA or PhD in Social Work) or under supervision toward licensure)
PsychNP (Psychiatric Nurse Practitioners)
MHCs (Licensed Mental Health Counselors or under supervision toward licensure)
MFTs (Marriage &amp; Family Therapists (MA/PhD - major study in marriage &amp; family therapy) or under supervision toward licensure)
Tier 3
RDHs (Registered Dental Hygienists)
LADCs (Licensed Alcohol and Drug Counselors or under supervision toward licensure)
RNs (Primary Care (only) Registered Nurses)</t>
  </si>
  <si>
    <t>Full time
State of New Hampshire SLRP will offset graduate or undergraduate educational loans to full-time Tier 1 primary care physicians, dentists, psychiatrists, and hospitalists for $75,000 for a minimum service obligation of 36 months with an opportunity of an extension for an additional 24 months at $40,000 as well as full-time eligible Tier 2 health care professionals for $45,000 for a minimum service obligation of 36 months with an opportunity of an extension for an additional 24 months at $20,000. Tier 3 registered dental hygienists, licensed alcohol and drug counselors, and primary care RNs are eligible for $30,000 for a minimum service obligation of 36 months with an opportunity of an extension for an additional 24 months at $10,000.
Part time
State of New Hampshire SLRP will offset graduate or undergraduate educational loans to part-time primary care physicians, dentists, psychiatrists, and hospitalists for $27,500 for a minimum service obligation of 24 months with an opportunity of an extension for an additional 12 months at $10,000 as well as part-time eligible health care professionals for $17,500 for a minimum service obligation of 24 months with an opportunity for an extension for an additional 12 months for $5,000.</t>
  </si>
  <si>
    <t>Dependent on tier level. See award amount column for more details.</t>
  </si>
  <si>
    <t>3 year contract (FT); 2-year contract (PT)</t>
  </si>
  <si>
    <t>New Jersey</t>
  </si>
  <si>
    <t>NJ</t>
  </si>
  <si>
    <t>Behavioral Healthcare Provider Loan Redemption Program</t>
  </si>
  <si>
    <t>To address the critical shortage of behavioral healthcare providers, the Behavioral Healthcare Provider Loan Redemption Program offers loan redemption to eligible providers in exchange for up to six years of service. Eligible behavioral healthcare providers includes psychiatrists, licensed psychologists, licensed clinical social workers, psychiatric nurse mental health clinical specialists, board certified behavior analysts, licensed clinical alcohol and drug counselors, and licensed professional counselors.</t>
  </si>
  <si>
    <t>An applicant must meet the following criteria: 
* Be a New Jersey resident and maintain residency in the State during Program participation;
* Be employed full-time, or plan to employed, as a full-time eligible behavioral healthcare provider at an approved site;
* Maintain a license, as applicable, to practice as a behavioral healthcare provider in the State of New Jersey throughout participation in the program;
* Agree to engage in the clinical practice of mental or behavioral healthcare for at least two years at an approved site pursuant to the terms of a contract with the NJ Higher Education Student Assistance Authority;
* Not be in default on any eligible qualifying loan;
* Not previously have been selected for participation in the Program; and
* Not currently be participating in any other State tuition or loan redemption program or in the federally administered National Health Service Corps Loan Repayment Program, section 338B of the Public Health Service Act (42 U.S.C. s.254 1-1).</t>
  </si>
  <si>
    <t>Up to $50,000 to redeem an eligible participant’s cumulative outstanding student loan balance in exchange for every two full-time years of service at an approved site, for a total of $150,000 in loan redemption in exchange for up to six years of service.</t>
  </si>
  <si>
    <t>Every 2 years</t>
  </si>
  <si>
    <t>John R. Justice Federal Student Loan Redemption Program</t>
  </si>
  <si>
    <t>One pressing challenge facing New Jersey's criminal justice system today is the retention of qualified prosecutors and public defenders. This program is designed to attract and retain talented attorneys in the service oriented public sector. Qualified attorneys who would be interested in public interest law often forego these careers because of the overwhelming student debt burden assumed during their education. Loan Redemption programs such as the John R. Justice Loan Redemption program are successful in attracting and retaining capable attorneys to careers that they might otherwise not consider.</t>
  </si>
  <si>
    <t>Applicants must meet the following criteria: 
* Be currently employed full-time by the State of New Jersey as an eligible prosecutor or public defender, and
* Have eligible outstanding federal student loan debt in good standing with each lender
* Complete the application process and be selected to participate
* Sign a service agreement committing to remain employed as an eligible public defender or prosecutor for up to least three years</t>
  </si>
  <si>
    <t>lawyer prosecutor or public defender</t>
  </si>
  <si>
    <t>The FY2022 service contract award amount for prosecutors will be $5,671.
The FY2022 service contract award amount for public defenders will be $5,671.</t>
  </si>
  <si>
    <t xml:space="preserve">Prospective participants must provide a new application for each Grant Award and reapply each year. If applicant is currently enrolled in a previous JRJ award, their service agreement contract would not need to be extended. If applicant is not currently enrolled in a JRJ award, a new service agreement contract would need to be completed. The service agreement is for three years, with the option to renew for an additional year of service, if qualified. </t>
  </si>
  <si>
    <t>Nursing Faculty Loan Redemption Program</t>
  </si>
  <si>
    <t>To address the current and projected critical shortage of nurse faculty in the State of New Jersey by providing an incentive for persons to enter graduate nursing education programs by offering student loan redemption in exchange for full-time faculty employment at a school of nursing in the State of New Jersey for a five-year period following completion of the approved graduate degree program.</t>
  </si>
  <si>
    <t>Applicants must meet the following criteria:
* Be a resident of the State of New Jersey and maintain domicile in the State during participation in the program;
* Have obtained a degree from an approved graduate degree program. An approved graduate degree program means: a master’s degree in nursing (MSN), a doctor of nursing science degree (DNS), a doctor of nursing practice degree (DNP), or a doctor of philosophy degree (PhD) in nursing or another related field of study.
* Have maintained a GPA of 3.0 or higher on a scale of 4.0, or its equivalent while enrolled in an approved graduate degree program;
* Be hired for full-time faculty employment on or after July 1, 2010 at a school of nursing in the State of New Jersey. * * Employment must begin within one year of completing approved graduate program;
* Complete five years of employment as full-time nursing faculty at a school of nursing in the State of New Jersey;
* Have an outstanding balance with a State or Federal student loan program and not be in default on any student loan.</t>
  </si>
  <si>
    <t>The maximum payment schedule is as follows: First year: $5,000; second year: $7,000; third year: $10,000; fourth year: $13,000; and fifth year: $15,000. The total loan redemption cannot exceed $50,000.</t>
  </si>
  <si>
    <t>Annually for each year of service. The maximum service commitment is 5 years.</t>
  </si>
  <si>
    <t>Annually. However, accepted participants do not need to reapply each year. Once accepted into the program, and have signed their service agreement, program funds are reserved for participant's entire service commitment
Once you have been accepted into the program, and have signed your service agreement, program funds are reserved for your entire service commitment.  However, you will need to provide an Employer Certification annually in order to remain in the program.</t>
  </si>
  <si>
    <t>Primary Care Practitioner Loan Redemption Program</t>
  </si>
  <si>
    <t>The Primary Care Practitioner Loan Redemption Program promotes access to primary care services in medically underserved areas of the State by improving the distribution of primary care health providers, including physicians, dentists, physician assistants, certified nurse practitioners and certified nurse midwives, by providing for the redemption of eligible student loan expenses of providers in exchange for a specified period of service in medically underserved areas. Funding for this program is subject to state appropriations.</t>
  </si>
  <si>
    <t>Applicants must:
* Be a U.S. citizen or U.S. national if the loan redemption is funded by matching dollars from federal/ state funds;
* Maintain residency in the State of New Jersey throughout participation in the program;
* Maintain a license to practice as a primary care practitioner in the State of New Jersey throughout participation in the program;
* Execute a contract for a minimum period of 2 years, which includes a six-month probationary period, with the Authority or its designated agent;
* Be granted initial application into the program following the six-month probationary period;
* In the case of a physician, have completed an accredited residency training program;
* Agree to practice primary care medicine, dentistry, or another eligible primary care profession in a designated underserved area;
* Not be in default on any qualifying student loan.</t>
  </si>
  <si>
    <t>Medical, primary care dr, dentist</t>
  </si>
  <si>
    <t>Subject to appropriation, the program will provide up to $120,000 in student loan redemption for two to four years of service as a primary care provider in areas of medicine in areas reflecting a health professional shortage.</t>
  </si>
  <si>
    <t>Annually.
* 18% of the Loan up to $21,600 for the first full year of service;
* 26% of the Loan up to $31,200 for the second full year of service;
* Up to 28% of the Loan up to $33,600 for the third full year of service;
* Up to 28% of the Loan up to $33,600 for the fourth full year of service.</t>
  </si>
  <si>
    <t>Applicants do not need to reapply each year. However, eligibility for years three and four are subject to available funds.  Additionally, applicants must continue to meet the eligibility criteria and must be in full compliance with the existing NJLRP service obligation prior to the issuance of a third and/or fourth year contract.</t>
  </si>
  <si>
    <t>New Jersey STEM Loan Redemption Program</t>
  </si>
  <si>
    <t>On December 14, 2018, Governor Phil Murphy signed into law the New Jersey STEM Loan Redemption Program. This program offers an incentive for professionals to build and maintain their career in certain high-growth occupations in science, technology, engineering, and mathematics (STEM) fields in New Jersey. This incentive will support innovative New Jersey businesses in attracting and retaining the talent they need for success and growth. The program offers student loan redemption in exchange for an employee’s commitment to full-time employment in a designated high-growth STEM occupation at an employer in New Jersey for a period of at least four years and up to eight years.</t>
  </si>
  <si>
    <t>Applicants must meet the following criteria:
* Be a resident of New Jersey and maintain domicile in the State during participation in the program;
* Have earned a degree from an approved STEM degree program from an institution of higher education located in New Jersey.
* Have graduated on or after the effective date of December 14, 2018;
* Have worked full-time in an approved high-growth STEM occupation at a New Jersey employer for a minimum of four years before applying for the program.
* After applying for the program, work for an additional one to four years of employment in an approved high-growth STEM occupation at a New Jersey employer;
* Annually receive certification from the employer, attesting that the employee is working in an approved high-growth STEM occupation,
* Annually receive approval from his or her current employer for an employer matching payment;
* Have an outstanding balance with a State or Federal student loan program and not be in default on any student loan.</t>
  </si>
  <si>
    <t>STEM employee</t>
  </si>
  <si>
    <t>$2,000 of eligible student loan expenses redeemed each year, for up to four years, up to a maximum of $8,000.</t>
  </si>
  <si>
    <t xml:space="preserve">Annually, but applicants do not need to reapply each year. Once an applicant has been accepted into the program and has signed their service agreement, program funds are reserved for their entire service commitment. The maximum service commitment is four years. </t>
  </si>
  <si>
    <t>New Jersey Teacher Loan Redemption Program</t>
  </si>
  <si>
    <t>This program is designed for teachers in New Jersey who teach in high-need fields in eligible schools.</t>
  </si>
  <si>
    <t>Applicants must meet the following criteria:
* Must be a New Jersey resident and maintain residency in the State during program participation;
* Not be in default on any eligible qualifying loan;
* Must be certified by the New Jersey Department of Education to teach in New Jersey;
* Must have been hired on or after January 18, 2022 to teach in a high-need field in an eligible school;
* Must be employed in a high-need field in an eligible school at the time of application;
* Must not have been selected previously for participation in the program.
* Must enter into a written contract with HESAA to participate in the program. The contract shall specify the duration of the participant's approved employment service obligation, not to exceed four school-years, and the total amount of loans to be redeemed by HESAA in return for service.</t>
  </si>
  <si>
    <t xml:space="preserve"> Loan redemption under the program shall amount to 25% of principal and interest of a program participant’s eligible student loan expenses for up to four years. Redemptions shall not exceed $5,000, in return for each consecutive full school-year of approved employment service. The total loan redemption amount for four years of program participation shall not exceed $20,000.</t>
  </si>
  <si>
    <t>Annually for each consecutive full school-year of approved employment service</t>
  </si>
  <si>
    <t>Unsure. Website is unclear, and states: "Come back soon to apply" without listing any dates or frequency of application.</t>
  </si>
  <si>
    <t>New Mexico</t>
  </si>
  <si>
    <t>NM</t>
  </si>
  <si>
    <t xml:space="preserve">Teacher Loan Repayment Program </t>
  </si>
  <si>
    <t>The purpose of the Teacher Loan Repayment Program (TLRP) is to increase the number of teachers in designated high-need teacher positions in public schools through an educational loan repayment program. The program provides for repayment of the principal and reasonable interest accrued on loans obtained from the federal government for teacher education purposes.</t>
  </si>
  <si>
    <t xml:space="preserve">Eligibility 
Must be a teacher who is currently teaching in one of the following High-need positions: 
Have an endorsement and currently teaching bilingual education; 
Have an endorsement and currently teaching early childhood education or special education; 
Have an endorsement and currently teaching science, technology, engineering, mathematics or career technical education courses; or 
Teaching in a low performing school which serves a high percentage of economically disadvantaged students (40% or more of the students receive free &amp; reduced lunch) 
General Eligibility Requirements 
Bona fide citizen of the United States; 
Bona fide New Mexico resident (12 consecutive months); 
Licensed New Mexico teacher; 
Have taught at least three years in New Mexico; 
Preference is given to graduates of New Mexico public post-secondary institutions; 
Currently teaching in one of the high-need teacher positions listed above (minority teachers filling a high need position are given preference). </t>
  </si>
  <si>
    <t>Teacher, high need teacher- bilingual ed, special ed, early childhood or STEM- preference to NM university graduates</t>
  </si>
  <si>
    <t>Awards are dependent upon specific public school’s need for the designated high-need teacher position, the teacher’s total education indebtedness and available balances in the TLRP fund</t>
  </si>
  <si>
    <t>2-year contract; renewable</t>
  </si>
  <si>
    <t>Health Professional Loan Repayment Program</t>
  </si>
  <si>
    <t>The purpose of the New Mexico Health Professional Loan Repayment Program (HPLRP) is to provide repayment for outstanding student loans of practicing health professionals. As a condition of the program, a health professional must make a three year service commitment to practice full-time in a designated medical shortage area in New Mexico. The HPLRP is a competitive program.</t>
  </si>
  <si>
    <t xml:space="preserve">Eligibility 
U.S. Citizen; 
New Mexico Resident (12 consecutive months); 
Licensed or Certified in the State of New Mexico; 
Employed Full-Time (36 hours);  
Allied Health: Audiologist, Doctors of Oriental Medicine (DOM), Emergency Medical Technician, Laboratory Technician, Nutritionist, Occupational Therapist, Pharmacist, Physical Therapist, Radiology Technician, Respiratory Care Provider, Podiatrist, Optometrist, Speech Language Pathologist 
Dental: Dentist or Dental Hygienist 
Medical and Nursing: DO, MD, Osteopathic Physician Assistant, Physician Assistant, Nurse Practitioner/Advance Practice Nurse, Registered Nurse 
Mental Health: CP, LADAC, LCSW, LMHC, LMSW, LPC, LPCC, MD/Psychiatry, MFT, Psy D., Other Mental Health Fields </t>
  </si>
  <si>
    <t>Medical, dental, nursing, pharmacy, mental/behavioral health Provider</t>
  </si>
  <si>
    <t>Up to $25k/year</t>
  </si>
  <si>
    <t>Minority Doctoral Loan Repayment Assistance Program</t>
  </si>
  <si>
    <t xml:space="preserve">The Minority Doctoral Loan Repayment Assistance Program provides educational loan repayment assistance to eligible faculty employed within New Mexico’s public colleges and universities. 
The purpose of the Minority Doctoral Loan Repayment Assistance Program is to increase the number of ethnic minorities and women available to teach engineering, physical or life sciences, mathematics and other academic disciplines in which ethnic minorities and women are demonstrably underrepresented in New Mexico’s colleges and universities. </t>
  </si>
  <si>
    <t xml:space="preserve">Eligibility: 
be a citizen of the United States; 
have completed a doctoral degree in an eligible doctoral field of study (engineering, physical or life sciences, mathematics and other academic disciplines in which certain ethnic minorities or women are demonstrably underrepresented in the teaching faculty at the public college or university where the applicant is employed); 
be hired by a public post-secondary educational institution in New Mexico for a full time, tenure-track faculty position (preference for Eastern New Mexico University, New Mexico Highlands University, New Mexico Institute of Mining and Technology, New Mexico Military Institute, New Mexico State University, University of New Mexico, Western New Mexico University) </t>
  </si>
  <si>
    <t>Minority higher ed STEM faculty in NM</t>
  </si>
  <si>
    <t xml:space="preserve">Up to $25k/year, however the amount is determined by the applicant’s reported educational debt </t>
  </si>
  <si>
    <t xml:space="preserve">1-year contract; renewable for up to 4 years </t>
  </si>
  <si>
    <t>Public Service Law Loan Repayment Program</t>
  </si>
  <si>
    <t>The New Mexico Public Service Law Loan Repayment Assistance Program (LRAP) offers legal education loan repayment awards to attorneys that provide legal services to low income or underserved residents of New Mexico. Eligible employment sites include state or local government or the non-profit sector in New Mexico.</t>
  </si>
  <si>
    <t xml:space="preserve">Eligible Employers: 
Organizations that are exempt from taxation pursuant to Section 501(c) (3) that provides for the care and maintenance of indigent persons in New Mexico through civil legal services 
The New Mexico Public Defender’s Department 
The New Mexico District Attorney's Office 
Applicant Eligibility: 
Annual salary may not exceed $75,000 (effective July 1, 2018 the maximum allowable annual salary will increase to $75,000). 
Licensed to practice in New Mexico as an attorney and shall declare intent to practice as an attorney in public service employment in New Mexico. 
Have student loans that were obtained for legal education expenses that are not in default (past or present). 
Must have applied to all available legal educational loan repayment programs offered by the applicant’s law school for which the applicant qualifies. 
Must be employed as an attorney at an eligible employment site (Note: Individuals with an official job offer may apply). 
This is a service-based program, which requires a three (3) year commitment to work in Public Service Law. Past program participants may be eligible for renewal. </t>
  </si>
  <si>
    <t>$7,200/year</t>
  </si>
  <si>
    <t>New Mexico Children, Youth &amp; Families Worker Loan Repayment Program</t>
  </si>
  <si>
    <t xml:space="preserve">The New Mexico Children, Youth and Families Worker Loan Repayment Program provides education loan repayment assistance to certain professionals employed with the New Mexico Children, Youth and Families Department. 
The purpose of the program is to increase the number of public service workers in the critical need positions at the Children, Youth and Families Department through an educational loan repayment program. The program provides for repayment of the principal and reasonable interest accrued on federal and private loans obtained for educational purposes. </t>
  </si>
  <si>
    <t xml:space="preserve">Eligibility 
Have satisfactorily completed two years of service with the Children, Youth and Families Department as a Public Service Worker (may include initial probationary year).  If probationary year was completed within another state agency, two years of service within the Children, Youth and Families Department MUST be completed. 
Must have completed a bachelor's or master's degree in a critical field. 
Be a citizen of the United States or a permanent resident alien. 
Must work directly with children and families in a critical need position within the New Mexico Children, Youth and Families Department in either the Protective Services Division or the Juvenile Justice Division of CYFD. 
Preference: New Mexico Residents, Priority professions determined annually by the selection committee, graduates from a New Mexico public post-secondary institution, and eligible individuals who fill a designed critical need position as determined annually by the selection committee. </t>
  </si>
  <si>
    <t>Social Work, work  with children and families in a critical need position in the New Mexico Children, Youth and Families Department in either the Protective Services Division or the Juvenile Justice Division</t>
  </si>
  <si>
    <t xml:space="preserve">Determined by an applicant's overall reported educational debt at the time of application </t>
  </si>
  <si>
    <t>Annual commitment; renewable</t>
  </si>
  <si>
    <t>New York</t>
  </si>
  <si>
    <t>NY</t>
  </si>
  <si>
    <t>Albany Law School Loan Repayment Assistance Program (LRAP)</t>
  </si>
  <si>
    <t>Albany Law School has always been committed to making rewarding public interest careers more viable to its graduates. To further that commitment, the Loan Repayment Assistance Program (LRAP) was launched in December 2004. This program is designed to help alleviate the financial burden of educational loan repayment upon students who wish to pursue careers in public interest law, as well as city, county and state attorney's offices, and agencies operated by a city, county or state.</t>
  </si>
  <si>
    <t xml:space="preserve">Qualifying applicants must:
* have graduated from Albany Law School as a JD within the three years prior to applying
* have secured full-time employment (at least 35 hours per week) in a qualified public interest law-related position (as defined below)
* must have countable assets which are both less than the unpaid balance of the applicant’s law school educational loans and less than $10,000 after the allowable asset deduction (set forth below)
* must have total projected annual adjusted gross income as defined below
* must have a principal law school loan balance of at least $50,000
* other private loans approved by the Law School Financial Aid Office qualify under this program. Educational debt * owed to family or non-institutional sources would not be eligible for the program.
* must have exhausted other means of assistance, including, but not limited to, assistance provided through the Perkins Loan forgiveness, federal agency loan forgiveness programs, and other private and public loan forgiveness programs.
</t>
  </si>
  <si>
    <t>Lawyer, Albany Law School graduate working in public interest law</t>
  </si>
  <si>
    <t>$10,000 per year for up to three years. (Graduates must reapply each year.)</t>
  </si>
  <si>
    <t>Annually, given that applicants reapply for the award each year.</t>
  </si>
  <si>
    <t>NYS Child Welfare Worker Loan Forgiveness Incentive Program</t>
  </si>
  <si>
    <t>The NYS Child Welfare Worker Loan Forgiveness Incentive Program offers loan forgiveness awards to individuals who provide direct care services at a New York State-licensed child welfare agency.  Recipients can receive up to $10,000 per year for up to 5 years, or the actual amount of the recipient’s student loan debt, whichever is less.</t>
  </si>
  <si>
    <t>Priority given to those with economic need and those compleitng their second, third, fourth, of fifth year of full-time employment as a child welfare worker; An applicant must:
* be a NYS resident and have resided in NYS for 12 continuous months prior to applying for this Program;
* be a U.S. citizen or eligible non-citizen;
* have obtained his/her undergraduate or graduate degree from a NYS college or university;
* have an outstanding balance on eligible student loan debt from obtaining such degree;
* apply within two years after college graduation;
* execute a Service Contract agreeing to work full-time as a child welfare worker providing direct care services in an * OCFS-licensed voluntary not-for-profit child welfare agency in NYS for five years;
* be in a non-default status on a student loan made under any NYS or federal education loan program or repayment of any NYS award; and
* be in compliance with the terms of any service condition imposed by a NYS award.</t>
  </si>
  <si>
    <t>Social Work, child welfare worker graduated from NY college or university</t>
  </si>
  <si>
    <t>Up to $10k/year for up to 5 years ($50,000 total)</t>
  </si>
  <si>
    <t>Annual disbursements up to $10,000.</t>
  </si>
  <si>
    <t>NYS Get on Your Feet Loan Forgiveness Program</t>
  </si>
  <si>
    <t>The NYS Get on Your Feet Loan Forgiveness Program provides up to 24 months of federal student loan debt relief to recent NYS college graduates who are participating in a federal income-driven repayment plan whose payments are generally capped at 10 percent of their discretionary income.</t>
  </si>
  <si>
    <t xml:space="preserve">An applicant must:
* be a legal resident of NYS and have resided in NYS for 12 continuous months;
* be a U.S. citizen or eligible non-citizen;
* have graduated from a NYS high school or received a NYS high school equivalency diploma;
* have earned an undergraduate degree from a college or university located in NYS in or after December 2014;
* have earned no higher than a bachelor’s degree at the time of application;
* apply for this program within two years of receiving an undergraduate degree;
* be enrolled in the federal Income Based Repayment plan at 10% of discretionary income, the Pay as You Earn plan, or the Revised Pay as You Earn plan;
* have a primary work location in NYS, if employed;
* have an adjusted gross income of less than $50,000;
* be current on all federal or NYS student loans;
* be current on the repayment of any NYS award; and
* be in compliance with the terms of any service condition imposed by a NYS award.
</t>
  </si>
  <si>
    <t>No profession, graduate of NY high school and college, within two years of BA</t>
  </si>
  <si>
    <t>Varies; A recipient receives a maximum of 24 payments equal to the amount of the monthly federal repayment plan payment, provided the recipient continues to meet the Program’s eligibility requirements.</t>
  </si>
  <si>
    <t>Monthly, up to 24 months.</t>
  </si>
  <si>
    <t>? Unsure, the website states the application is "now available", but does not indicate how often the application window opens.</t>
  </si>
  <si>
    <t>Doctors Across New York Physician Practice Support and Physician Loan Repayment Program</t>
  </si>
  <si>
    <t>Doctors Across New York is a state funded initiative enacted in 2008 to help train and place physicians in underserved communities in a variety of settings and specialties to care for New York´s diverse population. Due to statutory changes, all new awards will require a 3-year service obligation for a maximum amount of $120,000. DANY funds can be awarded to: (1) a physician to pay qualified educational debt; (2) a physician to
pay costs of establishing or joining medical practices; or (3) a health care facility to help retain and
recruit a physician by providing that physician with a sign-on or retention bonus, funds to repay
outstanding educational debt, or enhanced compensation (except where the award is made to a health
care facility operated by SUNY)</t>
  </si>
  <si>
    <t>Both primary care doctors and specialists who are either a Doctor of
Medicine (MD) or a Doctor of Osteopathy (DO) may qualify for this grant. Only a Doctor of Medicine (MD) or a Doctor of Osteopathy (DO) may
qualify for this opportunity. Per the SOI Section II Minimum Qualifications, the physician
must be licensed to practice medicine in New York State by the time the three-year
DANY service obligation begins (July 1, 2023) and have an employment contract in
place no later than July 1, 2023.; must be a U.S. citizen or a permanent resident with an I-155 or I-551 card; full-time practice at an eligible site/facility; must be in good standing without judgment liens or delinquent child support payments</t>
  </si>
  <si>
    <t>Up to $120,000 ($40,000/year)</t>
  </si>
  <si>
    <t>Up to $40,000 per year for three years (not to exceed $120,000 in total funding; disbursed every 6 months (generally)</t>
  </si>
  <si>
    <t>3-year commitment</t>
  </si>
  <si>
    <t>New York State Young Farmers Loan Forgiveness Incentive Program</t>
  </si>
  <si>
    <t>The NYS Young Farmers Loan Forgiveness Incentive Program is offered to encourage recent college graduates to pursue careers in farming in NYS. This Program provides loan forgiveness awards to individuals who obtain an undergraduate degree from an approved NYS college or university and agree to operate a farm in NYS, on a full-time basis, for five years.</t>
  </si>
  <si>
    <t xml:space="preserve">An applicant must:
* be a NYS resident and have resided in NYS for 12 continuous months prior to applying for this Program;
* be a U.S. citizen or eligible non-citizen;
* obtain an undergraduate degree from an approved NYS college or university;
* have an outstanding balance on an eligible student loan debt(s) from obtaining such degree;
* be within the first ten years of operating a farm, on a full-time basis in New York State, that produces an agricultural product.
* operate a farm in NYS on a full time basis;
* execute a Service Contract agreeing to operate a farm in NYS on a full time basis for at least five years;
* be in a non-default status on a student loan made under any NYS or federal education loan program or repayment of any NYS award; and
* be in compliance with the terms of any service condition imposed by a NYS award.
</t>
  </si>
  <si>
    <t>Farmer, new farmer, graduated from NY college or University</t>
  </si>
  <si>
    <t>Regents Physician Loan Forgiveness (RPLF)</t>
  </si>
  <si>
    <t>The purpose of the Regents Physician Loan Forgiveness Award Program is to increase the number of physicians practicing in areas of New York State designated by the New York State Board of Regents as having a shortage of physicians. Emphasis is placed on primary care.</t>
  </si>
  <si>
    <t xml:space="preserve">To be considered for a Regents Physician Loan Forgiveness Award, applicants must meet the following eligibility criteria:
A. Applicants must be licensed to practice medicine in New York State.
B. Applicants must have completed a professional residency program within the five years immediately preceding the period for which the first award would be granted or will complete training in 2020 in an accredited residency program in family practice, pediatrics, internal medicine, emergency medicine or obstetrics. Psychiatry is also considered primary care in certain State facilities.
C. Applicants must be residents of New York State.
D. Applicants must also be:
1. citizens of the United States, or
2. aliens lawfully admitted for permanent residence in the United States, or
3. individuals of a class of refugees paroled by the Attorney General of theUnited States under the parole authority pertaining to the admission ofaliens to the United States.
E. Applicants cannot currently be a recipient of any of the Federal Loan Physician Repayment Award programs.
** First priority will be given to applicants who are completing the second year of the service agreement and are reapplying for an additional two-year award.
** Second priority will be given to new applicants who agree to practice in an area determined by the Regents to have a severe shortage of primary care physician services.
** Award recipients must agree to practice medicine in a specific area in New York State or serve a specific underserved population designated by the New York State Board of Regents as having a shortage of physicians for a period of 12 months for each annual payment received. They must serve a minimum of 24 months regardless of the amount of payment received.
</t>
  </si>
  <si>
    <t>Medical, new physicians</t>
  </si>
  <si>
    <t>Up to $20,000 for two years; maximum of $40,000. Each annual payment is limited to a maximum of
$10,000</t>
  </si>
  <si>
    <t>2-year commitment; can reapply for an additional term</t>
  </si>
  <si>
    <t>NYS Nursing Faculty Loan Forgiveness (NFLF) Incentive Program</t>
  </si>
  <si>
    <t>The NYS Nursing Faculty Loan Forgiveness (NFLF) Incentive Program is offered to increase the number of nursing faculty members and adjunct clinical faculty teaching in the field of nursing in NYS. Awards are made annually to licensed registered nurses holding graduate degrees and who have taught in the field of nursing.</t>
  </si>
  <si>
    <t>Eligible loan debt starts in 2001; An applicant must:
*be a legal resident of NYS and have resided in NYS for 12 continuous months prior to applying for this program;
* be a U.S. citizen or eligible non-citizen;
* be a registered nurse professionally licensed to practice in NYS;
* possess a master’s degree in nursing or a doctoral degree for qualification as nursing faculty or as adjunct clinical faculty;
* have an outstanding balance on eligible student loan debt;
* have qualified service;
* employment as a nursing faculty member or as adjunct clinical faculty providing classroom or clinical instruction at a nursing school located in NYS for the equivalent of at least 12 credit hours during an annual period commencing July 1 and ending June 30
* be in a non-default status on a student loan made under any NYS or federal education loan program or repayment of any NYS award; and
* be in compliance with the terms of any service condition imposed by a NYS award.</t>
  </si>
  <si>
    <t>Up to $40,000, paid in the amount of $8,000 for each annual period of qualified service completed, or the applicant's actual eligible student loan indebtedness at the time eligibility is established, whichever is less. Any additional payments made to reduce the outstanding balance may cause a reduction in the total amount of the award</t>
  </si>
  <si>
    <t>$8,000 annually, given that the applicant has completed a year of qualified service.</t>
  </si>
  <si>
    <t>Annual; renewable up to 5 years</t>
  </si>
  <si>
    <t>NYS District Attorney and Indigent Legal Services Attorney Loan Forgiveness (DALF) Program</t>
  </si>
  <si>
    <t>District Attorney and Indigent Legal Services Attorney Loan Forgiveness Program awards are offered to retain experienced attorneys employed as District Attorneys, Assistant District Attorneys or Indigent Legal Services Attorneys throughout New York State.</t>
  </si>
  <si>
    <t>An applicant must:
* be a NYS resident;
* be a U.S. citizen or an eligible non-citizen;
* have worked full time as a District Attorney, Assistant District Attorney, or Indigent Legal Services Attorney in New York State for at least four years, but no more than nine years (including the year prior to application);
* have an outstanding balance on an eligible student loan debt;
* be in a non-default status on a student loan made under any NYS or federal education loan program or repayment of any NYS award; and
* be in compliance with the terms of any service condition imposed by a NYS award.</t>
  </si>
  <si>
    <t xml:space="preserve">Lawyer, NY DA or ADA </t>
  </si>
  <si>
    <t>Up to $20,400 or the applicant's actual eligible student loan indebtedness at the time eligibility is established, whichever is less.</t>
  </si>
  <si>
    <t>Annual disbursements of $3,400.</t>
  </si>
  <si>
    <t>Annual; renewable up to 6 years</t>
  </si>
  <si>
    <t>NYS Licensed Social Worker Loan Forgiveness (LSWLF) Program</t>
  </si>
  <si>
    <t xml:space="preserve">The NYS Licensed Social Worker Loan Forgiveness (LSWLF) Program is offered to increase the number of licensed social workers working in critical human service areas, including but not limited to the following fields: home care, health, mental health, substance abuse, aging, HIV/AIDS and child welfare or communities with multilingual needs.
</t>
  </si>
  <si>
    <t xml:space="preserve">An applicant must:
* be a NYS resident and have resided in NYS for 12 continuous months prior to applying for this Program; 
* be a U.S. citizen or eligible non-citizen;
* be a social worker professionally licensed to practice in NYS;
* have an outstanding balance on an eligible student loan debt;
* have qualified service:
full-time employment as a licensed social worker in a critical human service area for at least 35 hours per week during the calendar year prior to his or her application.  To determine if your workplace is an eligible service area, visit Eligibility by County;
* be in a non-default status on a student loan made under any NYS or federal education loan program or repayment of any NYS award; and
* be in compliance with the terms of any service condition imposed by a NYS award.
</t>
  </si>
  <si>
    <t>Social workers</t>
  </si>
  <si>
    <t>Up to $26,000 or the applicant's actual eligible student loan indebtedness at the time eligibility is established, whichever is less.  Awards will be paid in the amount of $6,500 for each annual period of qualified service completed or the remaining loan indebtedness.  If the qualified service for the first or last year of the Program is less than 12 months, those disbursements will be pro-rated based on the number of months worked. Any additional payments made to reduce the outstanding balance may cause a reduction in the total amount of the award.</t>
  </si>
  <si>
    <t>$6,500 annually, given that applicant has completed a year of qualified service.</t>
  </si>
  <si>
    <t>New York State Teacher Loan Forgiveness Program</t>
  </si>
  <si>
    <t>The NYS Teacher Loan Forgiveness Program provides student loan forgiveness for the purpose of attracting and retaining teachers serving in hard to staff districts or who teach in subject shortage areas in New York State. Recipients can receive awards up to $5,000 per year for up to four years, not to exceed the total amount of the recipient’s student loan debt.</t>
  </si>
  <si>
    <t xml:space="preserve">An applicant must:
*be a NYS resident and have resided in NYS for 12 continuous months prior to applying for this Program;
*be a U.S. citizen or eligible non-citizen;
*be certified as a teacher in NYS;
*be employed full-time in an elementary or secondary school in NYS;
*teach in either a subject shortage area or a hard to staff district in both the current and previous school years;
*have an outstanding balance on an eligible student loan debt(s);
*be in a non-default status on a student loan made under any NYS or federal education loan program or repayment of any NYS award; and
*be in compliance with the terms of any service condition imposed by a NYS award.
</t>
  </si>
  <si>
    <t>The maximum lifetime award under this Program is $20,000 ($5k/per year over 4 years), or the applicant's actual eligible student loan indebtedness at the time eligibility is established, whichever is less</t>
  </si>
  <si>
    <t>Annual disbursements up to $5,000.</t>
  </si>
  <si>
    <t>North Carolina</t>
  </si>
  <si>
    <t>NC</t>
  </si>
  <si>
    <t>NC LEAF Loan Assistance Repayment Program</t>
  </si>
  <si>
    <t xml:space="preserve">NC LEAF is committed to providing forgivable loans to public interest attorneys with the least ability to repay their law school debt. Decisions will be based on debt load and income. 
NC LEAF sponsors a loan repayment assistance program to encourage and enable law school graduates to enter and remain in public service. </t>
  </si>
  <si>
    <t xml:space="preserve">Eligibility 
An Applicant must be employed full time in North Carolina in a public interest field. 
An Applicant must have earned a J.D. degree from an ABA accredited law school and be a licensed member in good standing of the North Carolina State Bar. 
Preference will be given to applicants with ten (10) years or less of active practice of law. These ten (10) years need not be consecutive. 
An Applicant’s Annual Gross Income (AGI) from all sources must not exceed $85,000.00 for a single person or $150,000.00 for a couple (spouses and domestic partners included) in the Adjusted Gross Income category of your most recent income taxes. Line 21 on Form 1040A. 
An Applicant must currently have at least $10,000.00 remaining in law school debt. 
NC LEAF is intended to be a program of last resort, and Applicants eligible for loan repayment funds from other sources must apply first to these programs for assistance. Awards will be coordinated with the recipient’s law school or employer loan repayment assistance program (LRAP) </t>
  </si>
  <si>
    <t>lawyer in first ten years of career</t>
  </si>
  <si>
    <t>Up to $4800/year</t>
  </si>
  <si>
    <t>Annually; renewable up to 10 years or until loan debt is repaid</t>
  </si>
  <si>
    <t>North Carolina State Loan Repayment Program for Mental Health Professionals</t>
  </si>
  <si>
    <t xml:space="preserve">The North Carolina Office of Rural Health administers the North Carolina State Loan Repayment Program (SLRP). This program helps mental health providers provide primary and psychiatric care to people in rural and underserved areas. The Office of Rural Health Placement team works to identify opportunities to practice in an integrated care setting that matches the providers personal and professional needs with community needs. These integrated care opportunities are in a variety of practice settings including Federal Community Health Centers (also known as Federally Qualified Health Centers, or FQHCs), State-Sponsored Rural Health Centers, County Health Departments, State Mental Health Hospitals, Alcohol and Drug Abuse Treatment Centers, Community Mental Health Facilities, and others. </t>
  </si>
  <si>
    <t xml:space="preserve">Provider eligibility: 
Must have verifiable educational (student) loan debt 
Be able to provide written official verification documenting any outstanding educational (student) loan debt showing recent date, current principal owed, lender’s name and provider’s name. The lender can be a private or public entity; however, the debt must be for educational (student) loans only. Statements with other expenses (i.e. credit card expenses) added to educational (student) debt will not be accepted. The lender cannot be an individual (i.e. a parent).  
Unrestricted license to practice in the State of NC (provisionally licensed providers are not eligible) 
United States citizenship or permanent resident status. 
Accept Medicaid and Medicare; Accept Children’s Health Insurance Program (if applicable) 
Not Under Any Existing Service Commitment 
Community Practitioner Program (CPP)  
Full -Time Employment: Full-time mental health/behavioral health providers must work a minimum of 40 hours/week, for a minimum of 45 weeks/service year 
Part-Time Employment: Part-time mental health/ behavioral health providers must work a minimum of 20 hours/week, for a minimum of 45 weeks/service year  
Part-Time Award: Providers working at multiple sites are eligible to apply for a part-time award if they meet the SLRP part-time hourly requirements at one site. 
Currently working, or accepted to work, at an eligible team-based, integrated site that is in a federally designated Mental Health-Health Professional Shortage Area (HPSA) with a score of 15 or higher 
Site Criteria: 
Site must provide team-based, integrated care 
Site must be located in a federally designated Mental Health-Health Professional Shortage Area (HPSA) with a score of 15 and above and demonstrate service to underserved populations within the HPSA 
All Sites must complete the Integrated Care Clinic Self-Assessment Tool 
If provider is not working in a NHSC approved site or a NHSC eligible site, they will have to submit data documenting service in provided to the medically underserved populations within the Mental Health HPSA 
If providers work at multiple sites, all sites must meet the eligibility criteria 
Provide comprehensive outpatient primary care services in eligible sites serving those with high needs 
Provide preventive, acute and chronic primary health services 
Treat all patients fairly, regardless of disease or diagnosis, and offer a full range of primary care services 
National Health Service Corps (NHSC): Eligible site types must apply for (NHSC) site certification, so the site’s providers can apply for the federal incentive programs via federal funding. 
Sites cannot use SLRP incentives to reduce a provider’s salary </t>
  </si>
  <si>
    <t>Up to $50k</t>
  </si>
  <si>
    <t>3-year contract (full time)</t>
  </si>
  <si>
    <t>Forgivable Education Loans for Service</t>
  </si>
  <si>
    <t xml:space="preserve">Established by the North Carolina General Assembly in 2011, the Forgivable Education Loans for Service provides financial assistance to qualified students enrolled in an approved education program and committed to working in critical employment shortage professions in North Carolina. The North Carolina State Education Assistance Authority provides administration for the program. For the 2022-2023 academic year the approved degree programs and approved institutions can be found via the Scholarship Resource Section. </t>
  </si>
  <si>
    <t xml:space="preserve">Eligibility 
Be a legal North Carolina resident and NC resident for tuition purposes 
Your North Carolina residency status is checked automatically with the Residency Determination Service (RDS) in an overnight process once you submit your FELS application. If applicants haven’t completed residency determination, they may do so at the North Carolina Residency Determination Service Website. 
At the time of application, present a cumulative minimum grade point average (GPA) of: 
3.00 for graduating high school students (weighted GPA) 
2.80 for undergraduate students pursuing an associate or bachelor's degree 
Register with the Selective Service System, if required 
Recipients must not be in default, or does not owe a refund, under any federal or State loan or grant program 
Maintain Satisfactory Academic Progress according to the enrolling policy of the institution 
Be willing to work in NC in a designated critical employment shortage profession 
Must plan to enroll at least part-time in a FELS Approved Program at a FELS Eligible Institution </t>
  </si>
  <si>
    <t>Students going into a designated critical employment shortage profession</t>
  </si>
  <si>
    <t xml:space="preserve">Certificate or Associate’s Degree – Up to $3k/year 
Bachelor’s Degree – Up to $3k - $7k/year 
Master’s Degree – Up to $10k/year 
Doctoral Degree – Up to $14k/year </t>
  </si>
  <si>
    <t>Annually; due March 30</t>
  </si>
  <si>
    <t>North Dakota</t>
  </si>
  <si>
    <t>ND</t>
  </si>
  <si>
    <t>Ohio</t>
  </si>
  <si>
    <t>OH</t>
  </si>
  <si>
    <t>Ohio Dentist Loan Repayment Program</t>
  </si>
  <si>
    <t xml:space="preserve">The Ohio Dentist Loan Repayment Program provides loan repayment for dentists who practice in a designated shortage area, treat Medicaid patients, and provide care to patients regardless of their ability to pay. The goal of the program is to attract dentists to areas with a low volume of providers to improve access to dental care in those areas while at the same time assisting graduates in paying off their student loan debt. 
The ODLRP, which is administered by the Ohio Department of Health, is funded by a fee on dental licenses. The ODA developed the legislation to create this program, which began in 2003, and also successfully advocated increasing the fee on dental licenses to double the capacity of the program. </t>
  </si>
  <si>
    <t xml:space="preserve">Eligibility 
- Currently practicing general and pediatric dentists with educational loans. 
- Dental residents in the final year of pediatric or general practice residency or in advanced education in general dentistry programs. 
- Dental students enrolled in the final year of dental school. 
- If applicants have existing obligations to a government or other entity, the obligations must be met prior to beginning a loan repayment contract. 
- Practice sites must be located in a Dental HPSA or Dental Health Resource Shortage Area, accept Medicaid and accommodate all patients regardless of their ability to pay.  </t>
  </si>
  <si>
    <t>Up to $25k/yr for initial contract; up to $35k/yr for the third and fourth years </t>
  </si>
  <si>
    <t>2-year contract; can be renewed for a 3rd and 4th year</t>
  </si>
  <si>
    <t>Oklahoma</t>
  </si>
  <si>
    <t>OK</t>
  </si>
  <si>
    <t>Oklahoma Dental Loan Repayment Program (ODLRP)</t>
  </si>
  <si>
    <t xml:space="preserve">The Oklahoma Dental Loan Repayment Act, authorized in 2006, created a program designed to increase the number of dentists serving and caring for those dependent upon the state for dental care and to make dental care accessible to underserved areas by providing educational loan repayment assistance for up to 25 Oklahoma licensed dentists for up to 5 years per dentist. Dentists may also enter the program as faculty at the University of the Oklahoma College of Dentistry, as applicable. </t>
  </si>
  <si>
    <t xml:space="preserve">Eligibility 
New dentists who:  
Have graduated from dental school during the last 5 years. 
Have an Oklahoma dental license or faculty permit at the time the service obligation begins. 
Obligations 
Practice full time in a designated ODLRP professional shortage area or exempted facility according to state law 
Agree that at least 30% of total patients treated are Medicaid recipients. OR Qualify for an ODLRP faculty position at the OU College of Dentistry. </t>
  </si>
  <si>
    <t>New dentists graduated in last 5 years</t>
  </si>
  <si>
    <t>2-5 years of service</t>
  </si>
  <si>
    <t>Oklahoma Physician Assistant Loan Repayment Program</t>
  </si>
  <si>
    <t>Loan repayment is made possible by the State of Oklahoma through the Health Care Workforce Training Commission in order to offer the following benefits: 
Assistance to Oklahoma licensed primary care physician assistants who agree to establish a practice in a community located in Oklahoma approved by the Commission. 
Access to medical care and services to Oklahoma citizens in rural and underserved areas with special emphasis to Medicaid and Medicare recipients.</t>
  </si>
  <si>
    <t xml:space="preserve">Applicant must: 
Be licensed to practice medicine in Oklahoma. 
Be a licensed physician assistant in a primary care practice that includes family medicine, geriatrics, general internal medicine, general pediatrics, obstetrics/gynecology or emergency medicine. 
Have legitimate, documented medical educational loans through an educational loan institution. 
Not have any service obligation that would conflict with this obligation. 
Not be currently practicing in a rural Oklahoma community. 
Contract obligations: 
a.) Operate the full-time primary care practice specified under Physician Certifications;  
b.) Contract as a SoonerCare Medical Home provider if certified as a Family, Pediatric, or General Internal Medicine Physician Assistant. 
c.) Provide medical services for Medicare Patients;  
d.) Cooperate with PMTC’s monitoring and audit of Program compliance, suppling all requested documentation and according to specified due dates;  
e.) Maintain the physician license specified in Physician Certifications during the term of this Contract;  
f.) Establish their primary residence within the rural service area of their approved practice site;  
g.) As appropriate, refer his/her patients to the Oklahoma Tobacco Helpline and/or in house counseling. </t>
  </si>
  <si>
    <t xml:space="preserve">Up to $10,000 at the end of your first year. 
Up to $20,000 at the end of your second year. 
Up to $30,000 at the end of your third and final year. 
This is a 50% / 50% matching program with the practice community. </t>
  </si>
  <si>
    <t>1-year of service, but "The Contract shall automatically renew for three additional one-year terms contingent on available funding"</t>
  </si>
  <si>
    <t>Physician/Community Match Program</t>
  </si>
  <si>
    <t xml:space="preserve">The State of Oklahoma sponsors this program through the Oklahoma Health Care Workforce Training Commission and a rural Oklahoma community (60%-40%) provide matching funds in order to: 
Provide financial assistance to the primary care physician in setting up a practice in a selected rural community in rural Oklahoma. 
Provide medical care for citizens of rural Oklahoma. </t>
  </si>
  <si>
    <t>Eligibility 
Applicant desires to practice in an Oklahoma community that is participating in the Match Program. 
Applicant graduated from an accredited medical or osteopathic college, successfully completed a postdoctoral program in primary care, and preparing to set up initial practice or currently practicing a primary care specialty as approved by the Oklahoma Health Care Workforce Training Commission. 
Applicant has not previously received funding through HWTC scholarship programs. 
Applicant has no other assistance which has a conflicting service obligation requirement. 
Applicant must not be currently practicing in a rural Oklahoma community. 
Not currently on a J-1 Visa. 
Obligation 
A minimum of two years of practice in the matching community for each $30,000.00 and a minimum of three years for each $50,000.00 received (60% state funds and 40% community funds). The loan is forgiven after completion of the practice obligation.</t>
  </si>
  <si>
    <t xml:space="preserve">$30k/year for 2 years of service or up to $50k/year for 3 service years </t>
  </si>
  <si>
    <t>2 or 3 years of service</t>
  </si>
  <si>
    <t>Oklahoma Physician Loan Repayment Program</t>
  </si>
  <si>
    <t xml:space="preserve">Loan repayment is made possible by the State of Oklahoma through the Oklahoma Health Care Workforce Training Commission in order to offer the following benefits: 
Assistance to Oklahoma licensed primary care physicians who agree to establish a practice in a rural community located in Oklahoma approved by the Commission. 
Access to medical care and services to Oklahoma citizens in rural and underserved areas with special emphasis to Medicaid and Medicare recipients. </t>
  </si>
  <si>
    <t xml:space="preserve">Applicant must: 
Be licensed to practice medicine in Oklahoma. 
Be a primary care physician. Primary care includes family medicine, geriatrics, general internal medicine, general pediatrics, obstetrics/gynecology or emergency medicine. (general surgery pending) 
Have legitimate, documented medical educational loans through an educational loan institution. 
Not have any service obligation that would conflict with this obligation. 
Not be currently practicing in a rural Oklahoma community. 
Contract obligations: 
a.) Operate the full-time primary care practice specified under Physician Certifications;  
b.) Contract as a SoonerCare Medical Home provider if certified as a Family, Pediatric, or General Internal Medicine Physician. 
c.) Provide medical services for Medicare Patients;  
d.) Cooperate with PMTC’s monitoring and audit of Program compliance, suppling all requested documentation and according to specified due dates;  
e.) Maintain the physician license specified in Physician Certifications during the term of this Contract;  
f.) Establish their primary residence within the rural service area of their approved practice site;  
g.) As appropriate, refer his/her patients to the Oklahoma Tobacco Helpline and/or in house counseling. </t>
  </si>
  <si>
    <t>$50k/year for up to 4 years</t>
  </si>
  <si>
    <t>Oregon</t>
  </si>
  <si>
    <t>OR</t>
  </si>
  <si>
    <t>Oregon Partnership State Loan Repayment Program (SLRP)</t>
  </si>
  <si>
    <t xml:space="preserve">SLRP is an incentive program for primary care providers working at approved practice sites in Health Professional Shortage Areas (HPSAs). SLRP is funded by the Health Resources and Services Administration (HRSA). 
In exchange for loan repayment funds SLRP requires a minimum initial 2 year service obligation for full time providers, and a minimum 4 year service obligation for part time providers.
Providers may qualify for up to two 1 year continuations beyond their initial service obligation, contingent on the on provider's remaining eligible loan debt amount, and availability of program funds at time of the continuation application submission. </t>
  </si>
  <si>
    <t>Providers must have at least $5,000 in debt and must be:
A US citizen at the time their SLRP application is submitted; AND
Contracted to begin working or already working at an approved practice site; AND
Providing primary care services in an outpatient ambulatory care setting.; Practice sites must be:
Non-profit (public or private); AND
Located in a Health Professional Shortage Area (HPSA); AND
Providing outpatient, ambulatory, primary medical, mental and behavioral, and/or dental services; AND
Providing services on a free or reduced fee schedule basis to individuals at or below 200% of the federal poverty level; AND
Approved by ORH to participate in the SLRP with a Site Application on file that is no more than one year old (from date the provider submits their SLRP application).</t>
  </si>
  <si>
    <t>Medical, dental, mental/behavioral health provider</t>
  </si>
  <si>
    <t>$25,000 (FT); $12,500 (PT) in initial service term</t>
  </si>
  <si>
    <t>$25,000/year (FT); $12,500 (PT) in initial service term</t>
  </si>
  <si>
    <t>Cannot exceed $100,000 total; must have at least $5,000 in debt to be eligible</t>
  </si>
  <si>
    <t>2-year contract (full time); renewable for 2 annual extensions; 4 years for part-time</t>
  </si>
  <si>
    <t>Oregon Behavioral Health Loan Repayment Program</t>
  </si>
  <si>
    <t>As part of its Behavioral Health Workforce Initiative, the Oregon Health Authority (OHA) established the Oregon Behavioral Health Loan Repayment Program. The program supports behavioral health care workers who:
Represent and/or serve underserved communities in Oregon, and
Serve people regardless of their health care coverage (e.g., Medicaid, Medicare, or private insurance) or ability to pay.
As mandated by House Bill 4071 (2022), OHA seeks to increase community access to behavioral health providers for:
People of color,
Tribal members, and
Residents of rural areas.</t>
  </si>
  <si>
    <t>Applicants must be currently employed providing at least 16 hours of behavioral health care services per week, including direct or telehealth patient/client care, care coordination, case management, charting and clinical supervision; Licensed behavioral health provider, certified behavioral health provider, registered traditional health worker. Priority given to applicants who: Represent or identify with the ethnicity or culture of underserved communities.
Provide behavioral health care services to underserved communities.
Have lived experience with underserved communities.
Speak a second language in a behavioral health care setting for underserved communities.
Work at a Community Mental Health Program.
Work in a rural or frontier community</t>
  </si>
  <si>
    <t>$50,000 (FT); $25,000 (PT)</t>
  </si>
  <si>
    <t>Up to $50,000/year (FT); Up to $25,000 (PT)</t>
  </si>
  <si>
    <t>FT must work 32+ hours per week; PT myst work 16-31 hours per week</t>
  </si>
  <si>
    <t>2-year contact</t>
  </si>
  <si>
    <t>Health Care Provider Incentive Program</t>
  </si>
  <si>
    <t>Primary Care Loan Forgiveness (PCLF) is an incentive for students participating in approved rural training tracks to receive funding during their education in exchange for a future service obligation in a rural or frontier area in Oregon. PCLF participants receive loan forgiveness funds during their education, and must contract with an approved practice site within 90 days of graduation (or completion of residency). Participants are required to practice at an approved site for the life of their obligation, which is one obligation year for every year of funding.</t>
  </si>
  <si>
    <t>The program offers incentives to qualified health providers who commit to serving the health care needs of medical assistance and Medicare enrollees in both rural and non-rural underserved areas of the state.</t>
  </si>
  <si>
    <t xml:space="preserve">Medical, primary care students participating in approved rural training </t>
  </si>
  <si>
    <t>$35,000 (FT); $25,000 (PT)</t>
  </si>
  <si>
    <t>$35,000/year</t>
  </si>
  <si>
    <t>(a) Full-Time Service:
(A) Those with less than $29,000 in qualifying loan debt are eligible to receive up to 100% of qualifying loan debt for initial 3-year service obligation, not to exceed the lesser of their total qualifying loan amount or $20,000.
(B) Those with $29,000 or more in qualifying loan debt are eligible to receive:
(i) Seventy percent of the balance owed on qualifying loans upon program entry for an initial three years of service;
(ii) Eighty percent of the balance owed on remaining qualifying loans for an additional three years of service; or
(iii) One hundred percent of the balance owed on remaining qualifying loans for a final three years of service.
(iv) A participant may receive no more than $50,000 in a single year for full-time service.
(b) Part-Time Service:
(A) Those with less than $15,000 in qualifying loan debt are eligible to receive up to 100% of qualifying loan debt for initial, or subsequent service obligations, not to exceed the lesser of their total qualifying loan amount or $10,000.
(B) Those with $15,000 or more in qualifying loan debt are eligible to receive:
(i) Thirty-five percent of the balance owed on qualifying loans upon program entry for an initial three years of service;
(ii) Forty percent of the balance owed on remaining qualifying loans for an additional three years of service; or
(iii) Fifty percent of the balance owed on remaining qualifying loans for a final three years of service.
(iv) A participant may receive no more than $25,000 in a single year for part-time service.</t>
  </si>
  <si>
    <t>3-year contract; renewable up to 9 years</t>
  </si>
  <si>
    <t>OSB Loan Repayment Assistance Program (LRAP)</t>
  </si>
  <si>
    <t>The Oregon State Bar recognizes that substantial educational debt can create a financial barrier which prevents lawyers from pursuing or continuing careers in public service law. The mission of the OSB Loan Repayment Assistance Program (LRAP) is to attract and retain public service lawyers by helping them pay their educational debt.</t>
  </si>
  <si>
    <t>Applicants must be members of the OSB already engaged in qualifying employment by the application deadline. Applicants may not commence the application process prior to receiving bar exam results. eeting the salary, debt and employment eligibility for the Program does not automatically entitle an applicant to receive a LRAP loan. If the Advisory Committee needs to select among applicants meeting the salary, debt and employment eligibility criteria, it may take into account the following factors: Demonstrated committment to public service, financial need, educational debt to income ratio, extraoridinary personal expenses, type and location of work, assistance from other loan repayment assistance programs</t>
  </si>
  <si>
    <t>Up to $7,500 per year per participant for a maximum of three consecutive years</t>
  </si>
  <si>
    <t>Pennsylvania</t>
  </si>
  <si>
    <t>PA</t>
  </si>
  <si>
    <t>Pennsylvania Primary Care Loan Repayment Program (LRP)</t>
  </si>
  <si>
    <t>The Department of Health provides loan repayment opportunities as an incentive to recruit and retain primary care practitioners willing to serve underserved Pennsylvania residents and to make a commitment to practicing in federally designated Health Professional Shortage Areas (HPSAs).</t>
  </si>
  <si>
    <t>To be qualified to participate as an LRP-approved site, sites must meet ALL applicable requirements: • Be physically located in Pennsylvania • Be located in a Federally designated Primary Care, Dental Health, or Mental Health HPSA as appropriate OR serve a minimum of 30 percent low-income patients • Provide culturally competent, comprehensive outpatient medical, dental and/or behavioral primary care services • Ensure access to ancillary, inpatient, and specialty referrals • Provide services on a free or reduced fee schedule basis to individuals with incomes at or below 200% of the federal poverty level using a Sliding Fee Discount Program and post signage advertising this statement • Accept patients covered by Medicare, Medicaid, and the Children’s Health Insurance Program (CHIP) as appropriate • Agree not to discriminate in the provision of services to individuals based on their inability to pay, age, race, color, sex, national origin, disability, religion, sexual orientation, or gender identity • Use a clinician credentialing process including reference review, licensure verification, and a query of the National Practitioner Data Bank • Agree not to reduce a clinician’s salary due to LRP support • Support LRP clinicians in maintaining a primary care clinical practice as indicated in their contract with the LRP.</t>
  </si>
  <si>
    <t>$24,000 - $40,000 (FT);  $12,000 - $20,000 (PT)</t>
  </si>
  <si>
    <t>Physicians, Dentists, and Psychologists: Up to $80,000 full-time, up to $40,000 half-time
Other Practitioners: Up to $48,000 full-time, up to $24,000 half-time</t>
  </si>
  <si>
    <t>PA IOLTA Loan Repayment Assistance Program (LRAP)</t>
  </si>
  <si>
    <t>This program has two goals: 1.) Help attorneys employed at IOLTA-funded legal services organizations across the state better manage their undergraduate and law school student loan debt so they can afford to remain in public service; and 2.) Help IOLTA-funded legal aid organizations recruit and retain the best and the brightest attorneys for service in the public good.</t>
  </si>
  <si>
    <t>Loan applicants must be licensed to practice law in Pennsylvania or be permitted to practice law under Bar Admission Rule 311, have a valid Pennsylvania Supreme Court-identification number, be in good standing and practice law as an employee of an IOLTA-funded organization. At the time of application, the applicant’s total gross salary may not exceed $75,000; however, if the attorney’s annual net debt service is greater than or equal to 10% of the attorney’s current annual gross salary, he/she may apply regardless of the annual gross salary cap. At the time of application, the amount of educational debt based on loans from commercial and government lending institutions, as well as university or other private institutional loans associated with law school and undergraduate educational debts must be greater than or equal to the amount of the LRAP grant. The attorney’s qualifying educational debt must be in satisfactory repayment.</t>
  </si>
  <si>
    <t>Through the Pennsylvania IOLTA Loan Repayment Assistance Program, the loan amounts that applicants may qualify for will Vary.</t>
  </si>
  <si>
    <t>Undergraduate, law school, bar exam costs</t>
  </si>
  <si>
    <t>Annually; renewable up to 10 years</t>
  </si>
  <si>
    <t>Puerto Rico</t>
  </si>
  <si>
    <t>PR</t>
  </si>
  <si>
    <t>Rhode Island</t>
  </si>
  <si>
    <t>RI</t>
  </si>
  <si>
    <t>Health Professionals Loan Repayment Program</t>
  </si>
  <si>
    <t>To improve access to care and retain providers who provide healthcare services in underserved communities and to address health professional shortages that cause disparities in health. Through the Health Professional Loan Repayment Program (HPLRP), licensed primary care, dental, and mental health clinicians in eligible disciplines can receive loan repayment assistance. In exchange for loan repayment, you must serve at least two years of service at an approved site in a Health Professional Shortage Area (HPSA).</t>
  </si>
  <si>
    <t>• Be a United States citizen or national (U.S. born or naturalized). • Have completed health educational training in an accredited graduate training program and possess a valid and unrestricted license to practice their profession in Rhode Island (specialties include: MD, DO, DDS/DMD, NP, CNM, PA, RDH, HSP, LCSW, LPC, MFT,RN, Pharm, substance abuse councelor) • Be employed at or have accepted employment to provide ambulatory outpatient health care services in a public or nonprofit private entity located in a federally designated health professional shortage area (HPSA) that is appropriate for your discipline (approved locations include federally qualified health centers and look-alikes, rural health clinics, state and community mental health facilities, free clinics, school-based clinics, state and federal correctional facilities, Indian health services, tribal health clinics, Urban Indian Health Clinics, private practice) • Not have any other existing service obligations with other entities. • Not be in breach of any other health professional service obligation. • Be free from judgments arising from federal debt. • Commit to providing a 2-year service obligation.</t>
  </si>
  <si>
    <t>Medical, dental, nursing, pharmacy, mental/behavioral health</t>
  </si>
  <si>
    <t>Amount varies</t>
  </si>
  <si>
    <t>Nursing Reward Program</t>
  </si>
  <si>
    <t>is designed to lower interest rates to ZERO percent for 48 months of loan repayment following acceptance into the Nursing Reward Program for qualifying borrowers who have one or more RISLA Education Loans and/or RISLA Parent Loans.</t>
  </si>
  <si>
    <t>Must be a new nurse working in RI. Borrowers must have a RISLA Student Loan (formerly known as the Rhode Island Family Education Loan) or student's parent must have a RISLA Parent Loan on behalf of the student with RISLA issued on or after July 1, 2011.</t>
  </si>
  <si>
    <t>Nurse, new</t>
  </si>
  <si>
    <t>Zero interest on loan payments for up to 28 months</t>
  </si>
  <si>
    <t>Not specified - rolling?</t>
  </si>
  <si>
    <t>Wavemaker Fellowship</t>
  </si>
  <si>
    <t>Every year, talented graduates are faced with the decision of where to start their careers. The Wavemaker Fellowship provides a financial incentive for graduates pursuing a career or starting a business in Rhode Island in science, technology, engineering, math, design, healthcare and other key sectors, by defraying student loan payments for up to four years. STEM &amp; Healthcare list 2023
The program offers qualifying individuals a refundable Tax Credit Certificate worth the value of their annual student loan burden for up to four years. In addition to the financial benefit, Fellows are invited to participate in various personal and professional development programs, social and professional networking opportunities, community-based events and more.</t>
  </si>
  <si>
    <t>RI Professionals with higher education loan debt and who is employed or have an offer of employment in Rhode Island with a private company, non-profit, or university in a STEM, design or healthcare field is encouraged to apply.</t>
  </si>
  <si>
    <t>STEM employees</t>
  </si>
  <si>
    <t>$6,000 for a Fellow with a Master's degree or higher; $4,000 for a Fellow with a Bachelor’s degree; $1,000 for a Fellow with an Associate’s degree</t>
  </si>
  <si>
    <t>South Carolina</t>
  </si>
  <si>
    <t>SC</t>
  </si>
  <si>
    <t>Public Interest Law Loan Forgiveness Fund (PILLFF)</t>
  </si>
  <si>
    <t xml:space="preserve">The Purpose of the Public Interest Law Loan Forgiveness Fund (PILLFF) of The School of Law shall be to provide financial assistance to graduates of the School of Law who obtain employment in the field of public interest law and who need assistance in repaying loans for legal education.
</t>
  </si>
  <si>
    <t>To be eligible a person must: Have graduated from the USC School of Law, agree to he continuously employed in the field of public interest law for two years after the effective date of an initial grant and for one year after the effective date of any subsequent grant. Qualified debt is any debt incurred to pay the expenses of a legal education and owed to an institution or govermental lender.</t>
  </si>
  <si>
    <t>Lawyer, USC Law graduates, public interest lawyers</t>
  </si>
  <si>
    <t>No clear maximum; amount is contingent on income and household size. You are single and you owed a total of $40,000 in eligible student loans when your loans first entered repayment; as a result of capitalized interest (interest that has been added to your loan principal balance) you now owe $45,000 on those loans.</t>
  </si>
  <si>
    <t>Remain in public law at least 2 consecutive years</t>
  </si>
  <si>
    <t>South Dakota</t>
  </si>
  <si>
    <t>SD</t>
  </si>
  <si>
    <t>Dentist Loan Repayment for Service Program</t>
  </si>
  <si>
    <t>This program provides financial assistance for student loan repayment to new dentists who serve a selected percentage of Medicaid-insured pateints. The purpose is to increase access to dental care and develop a robust dental workforce.</t>
  </si>
  <si>
    <t>Be fully trained and licensed in South Dakota (or in process of becoming licensed in SD);
Have loan balances that are part of the original student loan (not combined with other personal loans);
Be willing to fulfill the required service agreement;
Plan to work a minimum of 32 hours per week;
Participate in the SD Medicaid program;
Agree to be credentialed by Delta Dental of South Dakota; and
Be a U.S. citizen and South Dakota resident.
Dentists who are considered employees must have approval from their employer to participate in the program.</t>
  </si>
  <si>
    <t>$15,000 (option 1) or $25,000 (option 2)</t>
  </si>
  <si>
    <t>Up to $25,000/year ($215,000 if 5 years) of serving with a 30% of Medicaid patient-caseload; Up to $15,000/year ($75,000 if 5 years) of serving with a 15% of Medicaid patient-caseload; $5,000 in bonus opportunties each year</t>
  </si>
  <si>
    <t>Annual; renewable for a maximum of 5 years</t>
  </si>
  <si>
    <t>South Dakota's State Loan Repayment Program (SD SLRP)</t>
  </si>
  <si>
    <t>South Dakota's State Loan Repayment Program (SLRP) is for primary care providers, mental health providers, and dental health providers practicing in rural and urban Health Professional Shortage Areas in South Dakota. The purpose of South Dakota's State Loan Repayment Program (SD SLRP) is to improve access to primary care by assisting underserved communities with recruitment and retention of primary care providers</t>
  </si>
  <si>
    <t>Clinicians must have a current, full, permanent, unrestricted health professional license, certificate, or registration (whichever is applicable) in South Dakota. Applicants must complete a two-year service obligation in nonprofit private or public sites located in federally designated Health Professional Shortage Areas (HPSAs)</t>
  </si>
  <si>
    <t>$12,500 (PT) or $25,000 (FT)</t>
  </si>
  <si>
    <t>The SD SLRP provides funds for repayment of qualifying educational loans of up to $25,000 annually for a limited number of full-time primary care providers and up to $12,500 annually for half-time primary care providers</t>
  </si>
  <si>
    <t>Two-year service obligation (HPSA)</t>
  </si>
  <si>
    <t>Tennessee</t>
  </si>
  <si>
    <t>TN</t>
  </si>
  <si>
    <t>Minority Teaching Fellows Program</t>
  </si>
  <si>
    <t>The Minority Teaching Fellows Program is intended to encourage talented minority Tennesseans to enter the teaching field in Tennessee. The award is $5,000 per year for students who pursue a teacher certification at an eligible Tennessee college or university.</t>
  </si>
  <si>
    <t>To be eligible, the applicant must: be a minority Tennessee resident and a U.S. citizen, and
be classified as a college junior, senior, or graduate student, and be a full-time undergraduate student enrolled in courses creditable to teacher certification or be at least a half-time graduate student enrolled in courses creditable to teacher certification, and possess a 2.50 cumulative grade point average or higher if required if required by the teacher education program at the student’s institution of higher education not be a licensed teacher</t>
  </si>
  <si>
    <t>minority teaching student</t>
  </si>
  <si>
    <t>Up to $5000</t>
  </si>
  <si>
    <t>Rolling</t>
  </si>
  <si>
    <t>Graduate Nursing Loan Forgiveness Program</t>
  </si>
  <si>
    <t>The Graduate Nursing Loan-Forgiveness Program is designed to encourage Tennessee residents who are registered nurses to become teachers and administrators in Tennessee nursing education programs.</t>
  </si>
  <si>
    <t>To be eligible, the applicant must: be a Tennessee resident and a U.S. citizen, and have an unencumbered Tennessee nursing license, and be enrolled in an eligible master’s degree or a post master’s degree in a nursing educational program at an eligible institution. Students participating in the Graduate Nursing Loan Forgiveness Program may not participate in any other loan forgiveness programs including federal, private or institutional. Once the program is completed, the loan(s) cannot be combined to existing federal student loans the applicant may have received for the purposes of repayment.</t>
  </si>
  <si>
    <t>The maximum amount of the graduate nursing loan shall be seven thousand dollars ($7,000) per year during periods of full-time enrollment and three thousand five hundred dollars ($3,500) per year during periods of part-time enrollment</t>
  </si>
  <si>
    <t>Texas</t>
  </si>
  <si>
    <t>TX</t>
  </si>
  <si>
    <t>Texas Student Loan Repayment Assistance Program (SLRAP)</t>
  </si>
  <si>
    <t>The Texas Student Loan Repayment Assistance Program (Texas SLRAP) was created by the Texas Access to Justice Commission in 2003 to assist attorneys who choose to pursue legal aid careers in Texas. The Texas SLRAP is funded by the State Bar of Texas and the Texas Access to Justice Foundation.
Low legal aid salaries coupled with high student loan debt make it difficult or impossible to have a career in legal aid. The Texas SLRAP is a critical part of alleviating this burden and increasing access to justice for low-income individuals.</t>
  </si>
  <si>
    <t>You must have attended a pre-qualitifed law program and work  at least 20 hours per week for a program-approved organization; [this source must be last resort, must be full-time, graduate of an ABA-accredited law school, licensed to practice in Texas, annual salary below $80,000]</t>
  </si>
  <si>
    <t>lawyer legal aid</t>
  </si>
  <si>
    <t>Covers approximately 50% of monthly loan payments. Maxmum allowable payments per month is $250 per month ($3000 per year)</t>
  </si>
  <si>
    <t xml:space="preserve">Quarterly; There is an annual application period
in March and a quarterly application in August, November, and February. Application periods are
approximately 30 days in duration. </t>
  </si>
  <si>
    <t>Physician Education Loan Repayment Program (PELRP)</t>
  </si>
  <si>
    <t xml:space="preserve">Provides loan repayment funds for physicians who agree to practice in a Health Professional Shortage Area (HPSA) for at least four years 
</t>
  </si>
  <si>
    <t xml:space="preserve">Eligible to:  
Family Medicine/Family Practice 
General Practice 
Obstetrics/Gynecology 
General Internal Medicine 
Medicine-Pediatrics 
General Pediatrics 
Psychiatry  
Geriatrics 
Requirements: 
U.S. citizen or Legal Permanent Resident and hold a full physician license from the Texas Medical Board, with no restrictions. 
Eligible to take the exam for board certification from the specialty board established by THECB administrative rules during the first, second, or third service period; if the physician has not earned and maintained board certification by the fourth year, repayment assistance cannot be provided. 
Agree to provide four consecutive years of service in a  
Federally designated HPSA, 
Secure correctional facility operated by or under contract with the Texas Juvenile Justice Department, or 
Secure correctional facility operated by or under contract with the Texas Department of Criminal Justice  
Provide direct patient care to Medicaid and/or Texas Children’s Health Insurance Program (CHIP) enrollees  
Not be currently fulfilling another obligation to provide medical services as part of a scholarship agreement, a student loan agreement, or another student loan repayment program. </t>
  </si>
  <si>
    <t>$30,000 for the first service period or 16% if the total loan balance is less than $180,000
$40,000 for the second service period or 22% if the total loan balance is less than $180,000
$50,000 for the third service period or 28% if the total loan balance is less than $180,000
$60,000 for the fourth service period or 34% if the total loan balance is less than $180,000</t>
  </si>
  <si>
    <t>Annually; 4-year commitment. However, if the funding is reduced or eliminated by the Texas Legislature, you will be released from the obligation. 
 There is no need to reapply each year.</t>
  </si>
  <si>
    <t>Nursing Faculty Loan Repayment Assistance Program</t>
  </si>
  <si>
    <t>The purpose of the Nursing Faculty Loan Repayment Assistance Program is to improve access to nursing education programs by encouraging qualified nurses to serve as faculty at eligible institutions of higher education.</t>
  </si>
  <si>
    <t>To receive loan repayment assistance, a nurse must meet the following requirements: 
hold a master's or doctoral degree in nursing
be licensed by the Texas Board of Nursing for the State of Texas
apply to the Texas Higher Education Coordinating Board by the published application deadline
at the time of application for repayment assistance, have been employed for at least one year, and be currently employed as a faculty member of a nursing program at an eligible institution in a position that requires an advanced degree in professional nursing</t>
  </si>
  <si>
    <t>Nurses may qualify for up to $7,000 in student loan repayment for a period of up to 5 years based on full-time employment or up to $3,500 based on part-time employment.</t>
  </si>
  <si>
    <t>Annual; renewable up to 5 years based on full-time employment or up to $3,500 based on part-time employment.</t>
  </si>
  <si>
    <t>Attorney Student Loan Repayment Program (ASLRP)</t>
  </si>
  <si>
    <t>The Department of Justice Attorney Student Loan Repayment Program (ASLRP) is an agency recruitment and retention incentive program based on 5 U.S.C. § 5379, as amended, and 5 CFR Part 537. Any Justice employee serving in or hired to serve in an attorney position may request consideration for the ASLRP.</t>
  </si>
  <si>
    <t>1. To be eligible for repayments on his or her behalf, the attorney must have an existing loan that qualifies under the "definition of student loan" in 5 CFR Part 537. The loan must have been taken out by the attorney and must have been used to pay costs incurred by the attorney. The Department will not approve loan repayments for third-party loans (e.g., loans taken out by parents on behalf of dependent children, or by one spouse for the other, etc.).</t>
  </si>
  <si>
    <t>Lawyers+, state department of justice employees</t>
  </si>
  <si>
    <t>Maximum of $6,000 per attorney per calendar year. The total lifetime maximum per attorney is $60,000.</t>
  </si>
  <si>
    <t>3-year commitment; must reapply during current commitment (2nd or 3rd year)</t>
  </si>
  <si>
    <t>Teach for Texas Loan Repayment Assistance Program (TFTLRAP)</t>
  </si>
  <si>
    <t>The purpose of the Teach for Texas Loan Repayment Assistance Program (TFTLRAP) is to recruit and retain certified classroom teachers in fields and communities that have a shortage of teachers in Texas.</t>
  </si>
  <si>
    <t>To qualify for participation in this program, applicants must meet one the following requirements:
be certified in a critical shortage teaching field, be currently teaching full-time in that field at the time of application, and have taught in that field full-time for at least one year at the preschool, primary, or secondary level in a Texas public school
be a certified educator currently teaching in a critical shortage community (campus) full-time at the time of application at the preschool, primary, or secondary level and have taught in that community (campus) full-time for at least one year
 NOTE: Title I designation is not a criterion for determining shortage campuses.
 Designated Critical Shortage Fields for 2022-2023
Bilingual/English as a Second Language (Grades PK-12)
Career and Technical Education (Grades 7-12)
Technology Applications and Computer Science (PK-12)
English Language Arts and Reading (PK-12)
Mathematics (Grades 7-12)
Science (7-12)
Special Education (Grades PK-12)</t>
  </si>
  <si>
    <t>Teacher in critical field such as bilingual, CTE, computer science, English and reading, math, science, special ed</t>
  </si>
  <si>
    <t>Teachers may qualify for up to a maximum of $2,500 in student loan repayment per year for a period of up to 5 years.</t>
  </si>
  <si>
    <t>Utah</t>
  </si>
  <si>
    <t>UT</t>
  </si>
  <si>
    <t>Health Care Workforce Financial Assistance Program (HCWFAP)</t>
  </si>
  <si>
    <t>The Health Care Workforce Financial Assistance Program (HCWFAP) provides educational loan repayment assistance to healthcare professionals who locate and practice in underserved areas in the state of Utah. The provider’s site will be required to match 20% of the award amount. This is a three-year service commitment to the State of Utah. Participating sites are required to be located inside of a Health Professional Shortage Area (HPSA).</t>
  </si>
  <si>
    <t>•You meet the direct patient care requirement (no more than 8 hours spent on administrative activities for full time awards; 4 hours for part time awards). •You work at least 20 hours for a part time award. •You work at an approved job site. •You have an unrestricted license that does not require supervision. •You have worked at your site for fewer than 18 months</t>
  </si>
  <si>
    <t>Medical/ healthcare professionals</t>
  </si>
  <si>
    <t>M.D./D.O./D.D.S/PHARM $75,000 Psychologists/PA/APRN/FNP $45,000 LMFT/LCSW $37,500 BS/BA RN $30,000 AA RN/SUDC $15,000 Certified Peer Specialists $750</t>
  </si>
  <si>
    <t>Every 6 months</t>
  </si>
  <si>
    <t>Rural Physician Loan Repayment Program (RPLRP)</t>
  </si>
  <si>
    <t xml:space="preserve">The Rural Physician Loan Repayment Program (RPLRP) exists to provide education loan repayment assistance to physicians who contract to work in a rural hospital for a minimum of two years of service.
</t>
  </si>
  <si>
    <t>Eligible applicants are licensed physicians in the state of Utah who agree to work in an approved rural hospital for at least 2 years.
Work at a rural hospital in Utah
Be in no more than one loan repayment program at a time
Apply within 18 months of beginning employment at an approved site
Have a permanent, unrestricted license to practice in Utah before the recipient’s first day of service under the grant agreement
Have bona fide student loans
Works full-time (at least 40 hours per week) or part-time (at least 20 hours per week)
Commit for 2 years
If accepted to the program, submit semiannual progress reports to PCRH</t>
  </si>
  <si>
    <t>Up to $40,000 for up to 3 years</t>
  </si>
  <si>
    <t>Vermont</t>
  </si>
  <si>
    <t>VT</t>
  </si>
  <si>
    <t>Vermont Bar Foundation's Statewide Loan Repayment Assistance Program (VBF-LRAP)</t>
  </si>
  <si>
    <t>The Vermont Bar Foundation (VBF) is a charitable organization that supports programs that promote access to justice in Vermont. VBF=s statewide Loan Repayment Assistance Program (VBF-LRAP) provides loan assistance for licensed attorneys employed in non-profit organizations dedicated to serving the civil legal needs of lowincome individuals and families in Vermont or employed by the Office of the Defender General. This program is designed to assist attorneys who have incurred significant educational debt so they can work in civil legal aid programs or in the Office of the Defender General. The goal of VBF-LRAP is to assist attorneys who choose and wish to remain in employment in civil legal aid, or in the Office of the Defender General, and to assist civil legal aid organizations and the Office of the Defender General in recruiting and retaining qualified lawyers. VBF- LRAP directs assistance in the form of a forgivable loan to applicants who would otherwise be precluded from accepting qualifying employment or who would be unable to continue to work in qualifying employment because of salaries that do not support their student loan debt burden.</t>
  </si>
  <si>
    <t>a. Licensure: All participants must be licensed to practice law in the State of Vermont. b. Employment: Participants must be employed by a qualifying employer. Participants may be employed full-time or part-time. Assistance to part-time attorneys shall be pro-rated. For example, attorneys who work four days per week receive 80 percent of the assistance for which they would be eligible if they were full-time. The list of organizations approved by the VBF as qualifying employers is attached as Attachment 1. Other organizations may apply for approval to the VBF Board of Directors. c. Financial Eligibility: A participant=s salary may not exceed $60,000. d. Eligible Loans: Undergraduate, graduate and law school loans will be considered in determining the amount of assistance. Family and personal loans are excluded. Also excluded are loans for other than educational purposes.</t>
  </si>
  <si>
    <t>Up to $5,000</t>
  </si>
  <si>
    <t>Dental Educational Loan Repayment Program</t>
  </si>
  <si>
    <t>Funded by federal State Loan Repayment Program (SLRP), state, and local funds. AHEC, on behalf of the state, shall make loan repayment awards in exchange for service commitments by eligible health care professionals. Recipient must have outstanding educational debt acquired in the pursuit of an undergraduate or graduate degree from an accredited college or university that exceeds the amount of the loan repayment award (see award amount minimum)</t>
  </si>
  <si>
    <t>Recipient must be a Vermont resident (and legally authorized to work in the U.S.); must serve in Vermont. Employment as a Vermont licensed dentist (DDS or DMD). Must practice a minimum average of 20 direct patient care clinical hours per week (at one specific eligible worksite) during the year of service and at least 45 weeks per year; participants who take more than 7.14 weeks of leave in a service year (for any reason), fail to meet the 45 week minimum. Educational debt is verified. Loan(s) must be in good standing. The current loan balance must be greater than the total amount of an educational loan repayment award (see minimum award amount). Qualifying debt are educational loans obtained through a U.S. student loan program and may not include any loans consolidated with another person or borrowed for another person’s educational pursuit, nor may they include mortgage, car, credit card, personal, family, business, or any other type of loan. Applicants must accept patients with coverage under Medicare, Medicaid, Vermont’s Children’s Health Insurance Program (Dr. Dynasaur), or other state-funded health care benefit programs. A minimum number (i.e., target) of unique Medicaid patients to be served during the contract period will be determined at the time of award and noted in the service contract. Outstanding debt must exceed $25,000.</t>
  </si>
  <si>
    <t>$50,000 (with 1:1 match)</t>
  </si>
  <si>
    <t>Up to $25,000 in state/federal funds per year. $10,000 minimum in state/federal funds per year; can be matched by employer or community funds to get up to $50,000</t>
  </si>
  <si>
    <t>Annually or 2-year contract; renewable up to 6 years</t>
  </si>
  <si>
    <t>Vermont Student Loan Repayment Assistance Program for Early Childhood Educators</t>
  </si>
  <si>
    <t>This Program is designed to recruit and retain early childhood educators who have earned degrees in the early childhood field. Individuals actively working in ECE have the opportunity to receive up to $4000 annually to defray the cost of monthly student loan payments and/or reduce their amount of overall student loan debt.
Participants must commit to work in a Vermont regulated center-based or family child care home program for 12 months. Payments will be made directly to the individual on a quarterly or one-time basis.</t>
  </si>
  <si>
    <t>-Employment: 
Participants must work in one of the following settings:
A privately operated center-based early childhood education program
A home program regulated by the Child Development Division (CDD)
A Vermont Head Start program
-Salary:
Participants must meet the following salary requirements: 
Work at their program at least an average of 30 hours per week
Work at least 48 weeks of the year unless employed at Head Start Program
Annual salary is $60,000 or less.
-Degree:
Earned an associate's, bachelor’s, or master's degree in one of the approved majors or concentrations
Earned a degree that contributes to an Early Childhood Career Ladder Certificate Level IIIB or higher through Northern Lights at CCV
-Other:
Provide sufficient documentation regarding the amount in incurred loans
Not simultaneously participate in a T.E.A.C.H. Early Childhood® Vermont scholarship program</t>
  </si>
  <si>
    <t>Teacher, early childhood teacher</t>
  </si>
  <si>
    <t>Amount: Up to $4,000 per year</t>
  </si>
  <si>
    <t xml:space="preserve">Quarterly/ One time </t>
  </si>
  <si>
    <t xml:space="preserve">Quarterly or one time basis </t>
  </si>
  <si>
    <t>annually</t>
  </si>
  <si>
    <t>Green Mountain Job and Retention Program</t>
  </si>
  <si>
    <t xml:space="preserve">
The State of Vermont, in collaboration with the University of Vermont and the Vermont Student Assistance Corporation (VSAC), is offering a $5000 loan repayment program to incentivize and retain new graduates from Vermont colleges and universities. Any graduate during the spring 2023 academic year with a Bachelor's can apply. Recipients will be selected on a first-come, first-served basis based on regional, employer, and institutional distribution criteria, as long as funding is available. Applicants must submit proof of employment when applying. Employment will be verified with the Vermont-based employer at two points: after one year of employment and after the second year of employment.</t>
  </si>
  <si>
    <t>An eligible applicant is someone who, on or after April 2023: Graduated from a Vermont College/University with a Bachelor of Science or a Bachelor of Arts degree during the spring 2023 graduation season is required.
Works full time for a Vermont-based employer for two years.
The employee can work remotely from a residence in Vermont, work in person, or a hybrid model of remote work from a residence in Vermont and in person work</t>
  </si>
  <si>
    <t>No profession, graduate from Vermont college or University, works full time for Vermont employer for 2 years</t>
  </si>
  <si>
    <t>$2,500 per year</t>
  </si>
  <si>
    <t>2 year time frame</t>
  </si>
  <si>
    <t>2-year contract; Pilot program</t>
  </si>
  <si>
    <t>Physicians, Nurse Practitioners, Physician Assistants Educational Loan Repayment Program</t>
  </si>
  <si>
    <t xml:space="preserve">Vermont Educational Loan Repayment Program offers loan repayment assistance to primary care physicians, nurse practitioners, and physician assistants who agree to practice in an underserved area of Vermont.
</t>
  </si>
  <si>
    <t>Recipients must be Vermont residents who are U.S. citizens or nationals.
Eligible professions include:
Physicians (MD, DO, or ND)
Psychiatrists
Geriatricians
Advanced practice registered nurses
Certified nurse midwives
Physician assistants
Eligible primary care specialties include:
Family medicine
General internal medicine
Pediatrics
Obstetrics/gynecology
Geriatrics
Psychiatry
Eligible work sites are primary care practices (ambulatory/outpatient), outpatient mental health/substance use disorder settings, inpatient mental health settings, or Free Health Care Clinics in Vermont.</t>
  </si>
  <si>
    <t>Medical provider/ dr, nurse, physicians' assistant, mental/ behavioral health</t>
  </si>
  <si>
    <t>Up to $50,000 per year, based on the amount of matching funds.</t>
  </si>
  <si>
    <t xml:space="preserve">The Vermont Educational Loan Repayment Program for Health Care Professionals </t>
  </si>
  <si>
    <t>The Vermont Educational Loan Repayment Program for Nurses provides loan repayment for LPNs and RNs working in shortage areas in the state of Vermont. Nurses must work in areas and nursing specialties that are designated as underserved. Awards go directly to pay educational loans. Recipients must agree to a 12 month service obligation.</t>
  </si>
  <si>
    <t>Vermont residents who are legally authorized to work as an RN or LPN and who work in areas and nursing specialties that are designated as underserved are eligible to apply. Graduation/completion date of most current nursing degree must be on or after April 1, 2001. Priority is given to areas which are underserved with special consideration for Vermont's most rural, underserved, and undersupplied areas.</t>
  </si>
  <si>
    <t>See progam comment</t>
  </si>
  <si>
    <t>Up to $15,000 per year in state funds.</t>
  </si>
  <si>
    <t>Vermont Educational Loan Repayment for Nurse Educators/Faculty</t>
  </si>
  <si>
    <t>The purpose of this program is to increase access to health and dental care in underserved communities and to address the health professional shortages that cause disparities in access to health care in Vermont. Funded by state funds. AHEC, on behalf of the state, shall make loan repayment awards in exchange for service commitments by eligible health care educators/faculty. Recipient must have outstanding educational debt acquired in the pursuit of an undergraduate or graduate degree from an accredited college or university that exceeds the amount of the loan repayment award.</t>
  </si>
  <si>
    <t xml:space="preserve">
- Applicant’s current educational loan debt must exceed $25,000.
- Recipient must be a nurse employed as nurse educator/faculty at a nursing program in Vermont and works at least part-time
(Castleton University, Norwich University, Vermont Technical College, or the University of Vermont)
-Must hold a graduate degree in nursing from an eligible school.
- Educational debt is verified. Loan(s) must be in good standing. The current loan balance must be
greater than the total amount of an educational loan repayment award (see minimum award amount).</t>
  </si>
  <si>
    <t>Up to $300,000</t>
  </si>
  <si>
    <t>Over six years</t>
  </si>
  <si>
    <t>Annually; renewable up to 6 years</t>
  </si>
  <si>
    <t>Vermont Educational Loan Repayment Program for Nurses (RN and LPN)</t>
  </si>
  <si>
    <t>Funded by state and local funds. AHEC, on behalf of the state, shall make loan repayment awards in exchange for service commitments by eligible health care professionals. Recipient must have outstanding educational debt acquired in the pursuit of an undergraduate or graduate degree from an accredited college or university that exceeds the amount of the loan repayment award.</t>
  </si>
  <si>
    <t xml:space="preserve">•	Recipient must be legally authorized to work in the U.S.
•	Recipient must be a Vermont resident; must serve the people of Vermont.
•	Work hours:
o	Vermont K-12 public school nurses must work a minimum average of 20 hours per week during the academic year
o	Public health nurses, employed by the State of Vermont, must work a minimum average of 20 hours per week for a 45-week minimum 
o	All other eligible nurses must practice a minimum of 20 direct patient care clinical hours per week at the specified eligible worksite during the year of service and at least 45 weeks per year
•	Eligible sites: Vermont K-12 public schools, healthcare facilities (e.g., hospitals, free clinics (paid employees only), nursing homes, home health, mental health, substance use disorder, and health department) located in Vermont or an accredited hospital within 10 miles of the Vermont border that have an identified shortage of RNs and LPNs and/or difficulty recruiting and retaining RNs and LPNs. Hospital eligibility is prioritized to psychiatric, substance use disorder care nurses, hospital operating room (OR) nurses, and hospital post anesthesia care (PACU) nurses
•	Eligible sites must accept patients with coverage under Medicare, Medicaid, Vermont’s Children’s Health Insurance Program (Dr. Dynasaur), or other state-funded health care benefit programs.
</t>
  </si>
  <si>
    <t>Medica/ed: Public school nurses</t>
  </si>
  <si>
    <t>$15,000 (without match)</t>
  </si>
  <si>
    <t>Up to $60,000 without match</t>
  </si>
  <si>
    <t>Up to 4 years</t>
  </si>
  <si>
    <t>Annually; renewable up to 4 years</t>
  </si>
  <si>
    <t>Vermont Bar Associatoin Student Loan Repayment Assistance Program (VBA LRAP)</t>
  </si>
  <si>
    <t>The Vermont Bar Association (“VBA”) promotes the highest standards of skill, ethics, and 
professionalism within an inclusive legal profession; fosters understanding and respect for the 
rule of law; supports equal access to a fair and effective system of justice; and provides valuable 
resources to its members. The VBA Loan Repayment Assistance Program (“LRAP”) provides loan 
assistance for licensed attorney members of the Vermont Bar Association. The program is 
designed to assist attorneys burdened by student loan debt so they can continue to work in 
Vermont serving Vermonters in underserved geographic and subject areas. 
The VBA-LRAP provides assistance to applicants who might otherwise be precluded or overly 
burdened from practicing in Vermont because of salaries that do not support their student loan 
burden.</t>
  </si>
  <si>
    <t>To be eligible, applicants must be members of the VBA and licensed to practice law in the state of Vermont. They must have an annual income of not more than $67,000 and carry at least $25,000 in student loan debt.  The debt may have been accrued for undergraduate and/or graduate education; Priority given to the following applicants:
a. Practice in underserved geographic areas of Vermont, including the Northeast 
Kingdom, Grand Isle/Franklin, Windham, and Orange counties. 
b. Practice or focus in underserved legal areas or areas that serve vulnerable and 
working people in Vermont, including family law, criminal defense, estate planning, 
disability, social security, unemployment, workers’ compensation, small business, 
consumer protection, housing, mental health access, and guardianship</t>
  </si>
  <si>
    <t>Up to $5,000/year</t>
  </si>
  <si>
    <t>Submit documentation every 6 months</t>
  </si>
  <si>
    <t>Vermont Law &amp; Graduate School Loan Repayment Assistance Program</t>
  </si>
  <si>
    <t>Vermont Law and Graduate School JD degree recipients who are entering low-paying, public interest work can apply for loan repayment of $1,000 to $6,000 per year. This might include working for a legal service office, government agency or an advocacy group. Prosecutors and public defenders are also eligible.</t>
  </si>
  <si>
    <t>All Vermont Law and Graduate School JD degree recipients are eligible to apply for assistance; Employed at least 35 hours/week in law-related, public interest work including:
Legal services offices
Prosecutors
Government agencies
Public defenders
Advocacy groups</t>
  </si>
  <si>
    <t>$1000-$6000</t>
  </si>
  <si>
    <t xml:space="preserve">The award amount ranges from $1,000 to $6,000 per year. </t>
  </si>
  <si>
    <t>Depending on the availability of funds and each student's financial condition. A varying income contribution is also expected.</t>
  </si>
  <si>
    <t xml:space="preserve">
Vermont Food Animal Veterinary Education Loan Repayment Program</t>
  </si>
  <si>
    <t>This program is meant to ensure a stable supply of food animal veterinarians. Vermont shall make loan repayment awards in
exchange for service commitments by food animal veterinarians with a significant portion
devoted to food animal medicine. Recipients must have outstanding educational debt acquired
in the pursuit of an undergraduate or graduate degree from an accredited college or university
which exceeds the amount of the loan repayment award.</t>
  </si>
  <si>
    <t>-One year of service per year of funding. 
-Must have a minimum average of 20 hours food animal activities per week during the year of
service. 
-Eligible disciplines: Food animal practice: dairy, beef, small ruminants, swine, poultry, bees (apiary). Eligible
activities may be interspersed with equine or other private practice focus areas.
- Eligible practitioners and eligible work settings: Must have a degree of Doctor of Veterinary Medicine (DVM) or the equivalent from a college of
veterinary medicine accredited by the AVMA Council on Education and be eligible for licensure
and accreditation in Vermont. Must be employed as a food animal or mixed-practice
veterinarian in Vermont at the time the award is made. Priority may be given to under-served
geographic or niche market areas within the state of Vermont.R84</t>
  </si>
  <si>
    <t>Veterinarians working with food animals</t>
  </si>
  <si>
    <t xml:space="preserve">$5,000-$30,000 per year </t>
  </si>
  <si>
    <t xml:space="preserve">$20,000 - $120,000 </t>
  </si>
  <si>
    <t xml:space="preserve">Up to 4 years of funding </t>
  </si>
  <si>
    <t>Virginia</t>
  </si>
  <si>
    <t>VA</t>
  </si>
  <si>
    <t>Virginia Loan Forgiveness Program (VLFP)</t>
  </si>
  <si>
    <t>The Law School is committed to making public service a viable career option for graduates who work in the public interest anywhere in the world. As a public institution of the Commonwealth, the Law School is also committed to enabling graduates to practice in underserved parts of Virginia, including in private practice. Graduates who enter qualifying employment within two years of graduation or within two years of completing a judicial clerkship are eligible to receive loan repayment assistance from the Law School. Virginia's loan forgiveness programs are funded primarily by generous donations from graduates of the Law School</t>
  </si>
  <si>
    <t>J.D. graduates of the University of Virginia School of Law are eligible for VLFP I and II benefits if they meet the following requirements:
a) Enter qualifying public service employment (see FAQ below) within two years of graduation or within two years of completing a judicial clerkship which is taken immediately after graduation and is itself no longer than two years in duration;
b) Apply for VLFP II benefits within the first enrollment period following the start of qualifying employment;
c) Earn $85,000 or less in annual income; and
d) Have placed their law school loans in a federal Income-Driven repayment plan; and
e) Have kept their law school loans in good standing.</t>
  </si>
  <si>
    <t>Lawyer, graduates for UVA school of law within two years of graduation or clerkship</t>
  </si>
  <si>
    <t>Participants in the program who earn less than $80,000 annually will receive benefits covering 100% of their qualifying law school loans. Those earning between $80,000 and $100,000 will receive benefits prorated based on income</t>
  </si>
  <si>
    <t>Herbert S. Garten Loan Repayment Assistance Program (LRAP)</t>
  </si>
  <si>
    <t>The Legal Services Corporation (LSC) has made forgivable loans to attorneys employed by LSC-funded legal services programs (LSC grantees) to help repay law school debt since 2006. The Herbert S. Garten Loan Repayment Assistance Program (LRAP) helps LSC grantees recruit and retain qualified attorney staff. Attorneys who are selected may receive forgivable loans for up to three (3) years depending on their continued eligibility and available funding.</t>
  </si>
  <si>
    <t>Attorneys who wish to participate must be employed by one of LSC’s grantee organizations and meet the
following requirements:
a) Applicant must be an attorney who is employed full-time or has a job offer from an LSC grantee organization with the start date of October 1, 2023, or earlier, as a licensed attorney as that term is defined by the LSC grantee.
b) Applicants must remain employed full-time and in good standing with the LSC grantee organization for the entirety of the LRAP loan term for which they are applying 
c) Applicants must have a reasonable expectation of employment at the LSC grantee organization for three years beginning with October 1, 2023, to September 30, 2026. Applicants who are in Fellowship or special grant funded attorney positions may apply provided they have a reasonable expectation of continued employment for the full three years.
d) Applicants cannot have been employed as an attorney by the employing LSC grantee for more than five years (60 months cumulative).
e) Applicants must have a total outstanding debt of at least $75,000 in eligible law school loans.
f) An applicant may not have: (1) previously received LRAP loans covering 36 months or more (cumulatively); or (2) defaulted on a previous LRAP loan; or (3) included a previously received LRAP loan in any bankruptcy filing as a dischargeable debt.</t>
  </si>
  <si>
    <t>lawyer working for a Legal Services Corporations grant awardees</t>
  </si>
  <si>
    <t>Up to $10,000</t>
  </si>
  <si>
    <t>Annually/</t>
  </si>
  <si>
    <t>Annually; renewable up to 3 years</t>
  </si>
  <si>
    <t>Virginia State Loan Repayment Program (VA-SLRP)</t>
  </si>
  <si>
    <t>The Virginia State Loan Repayment Program
(VA-SLRP) is a federal grant from the Health
Resources Services Administration (HRSA), Bureau
of Health Professions and is administered by the
Virginia Department of Health (VDH) Office of
Health Equity (OHE). VA-SLRP grants participants
educational loan repayment in exchange for at
least two years of service in a Health Professional
Shortage Area (HPSA) in Virginia</t>
  </si>
  <si>
    <t>Both full-time and part-time health care professionals
trained in the following disciplines are eligible to apply to VASLRP: primary care physicians, dentists, nurse practitioners,
nurse midwives, physician assistants, registered dental
hygienists, psychiatric nurse specialists, mental health
counselors, health service psychologists, licensed clinical
social workers, licensed professional counselors, alcohol and
abuse counselors (Masters level), marriage and family
therapists, registered nurses, and pharmacists.</t>
  </si>
  <si>
    <t>Medical provider/ dr, dentist, nurse, physicians' assistant, mental/ behavioral health</t>
  </si>
  <si>
    <t>$50,000 / $20,000</t>
  </si>
  <si>
    <t>$100,000 years 1-2. $40,000 years 3-4</t>
  </si>
  <si>
    <t>The maximum award for a four (4) year commitment is $140,000 and shall be for a qualifying educational loan; requires a 1:1 community match</t>
  </si>
  <si>
    <t>2-year contract; renewable for 2 years</t>
  </si>
  <si>
    <t>Washington</t>
  </si>
  <si>
    <t>WA</t>
  </si>
  <si>
    <t>Washington Health Corps</t>
  </si>
  <si>
    <t xml:space="preserve">Washington Health Corps programs support licensed health professionals in providing care at approved sites in critical shortage areas. 
Many types of healthcare providers are eligible, in a variety of clinical settings. In exchange for loan repayment, participants commit to serving in certain communities for a set period of time.
</t>
  </si>
  <si>
    <t>To be eligible, providers must meet the following criteria:
• Work in an eligible profession, and if applicable, an eligible specialty (see pages 10-11).
• Have and maintain a current, full, permanent, unrestricted, and unencumbered health
professions license in Washington State for the entire duration of the service obligation
period. An unencumbered license means that it has not been revoked, suspended, or made
probationary or conditional by the State licensing authority as the result of disciplinary action.
• Apply under the licensure for which the majority of the work is done (if dually licensed).
• Be employed at an eligible site and seeing patients no later than the first day of the contract
start date (July 1).
• Be working at the application site at the time of contract start date (July 1). If the provider
changes sites prior to award, they are no longer eligible for an award.
• Be a permanent employee of the preapproved, eligible site(s), and have scheduled direct
patient clinic/hospital/pharmacy hours. Provider may not be working on an as-needed or oncall basis, or as a float, without a regular predetermined schedule. Pharmacists may not be
working in a “fill center.”
• Be providing Comprehensive Primary Care (see definition in Section 1).
• Meet the minimum hours requirements of the program (see Section 4).
• Agree to accept reimbursement under Medicare, Medicaid, and the Children’s Health
Insurance Program (CHIP), as appropriate for the participant’s designated discipline, and to
see all patients regardless of their ability to pay.
• Not have a Primary Care Loan through the Department of Health and Human Services, Health
Resources and Services Administration, or Bureau of Health Professions.
• Not have an outstanding contractual service obligation to the federal government, or to a
state or other entity, unless that service obligation will be completely satisfied before the
effective date of the contract.</t>
  </si>
  <si>
    <t>Medical health provider, unclear if just doctors and pharmacists, or nurses, PAs as well</t>
  </si>
  <si>
    <t>The maximum SHP and BHP award amount is $75,000, not to exceed the participant’s loan debt. The maximum FHP award amount is $70,000, not to exceed the participant’s loan debt.</t>
  </si>
  <si>
    <t>West Virginia</t>
  </si>
  <si>
    <t>WV</t>
  </si>
  <si>
    <t>West Virginia State Loan Repayment Program (SLRP)</t>
  </si>
  <si>
    <t>West Virginia offers a State Loan Repayment Program for eligible dentists who make a two-year commitment to practice at an eligible site located in a health professional shortage area, including federally qualified health centers, within the state.</t>
  </si>
  <si>
    <t>Primary care physicians, nurse practitioners, physician assistants, dentists, and nurse midwives; To be eligible to participate in the SLRP, the Candidate must;
1) Be an Allopathic/Osteopathic Physician (IM, FM, Peds, Geri, OB/GYN; Psych); Physician Assistant, Nurse
Practitioner; Nurse Midwife; Dentist; Psychiatrist; Pharmacist or Nurse (BSN).
2) Be a citizen of the United States; proof of citizenship must be provided for naturalized citizens;
3) Be licensed to practice in the state where they will work;
4) Submit an application to participate in the WV SLRP Program, a copy of a current loan balance statement and a
copy of the current contract with the employers.
SLRP Candidates will not have:
1) Default on any Federal payment obligations (e.g. Health Education Assistance Loans, Federal income tax
liabilities, FHA loans, etc.) even if the creditor now considers them to be in good standing;
2) Breached a prior service obligation to the Federal/State/local government or other entity, even if they
subsequently filled the obligation;
3) Any Federal debt written off as uncollectible, pursuant to 31U.S.C. 3711 (a)(3);
4) Had any Federal service or payment obligation waived;
5) Been considered delinquent in child support payments. This will be considered a violation of a payment
obligation;
6) Any outstanding contractual obligation for a health professional, including service to the Federal Government
(e.g. an active military obligation, NHSC NLRP or NHSC Scholarship Program, NELPR or Nursing Scholarship
obligation); or a State or other entity; or any type of bonus clause that may impose a service obligation, unless that
service obligation will be completely satisfied before the obligation has been signed;
7) A judgement lien against their property for a debt to the United States. Debtors with judgment liens for Federal
debts are ineligible to receive Federal assistance. Judgements can include any debt owed for child support; or
8) A history of failing to comply with, or inability to comply with service or payment obligations.</t>
  </si>
  <si>
    <t>Medical health/ dr, nurse, dentist, PA</t>
  </si>
  <si>
    <t>$40,000 for initial 2-year commitment
$25,000/year for additional 2-year commitment
Maximum 4 years of funding ($90,000 Total)</t>
  </si>
  <si>
    <t>2nd year in extension not guaranteed</t>
  </si>
  <si>
    <t>Recruitment and Retention Community Project (RRCP)</t>
  </si>
  <si>
    <t>The Recruitment and Retention Community Project (RRCP) is a state initiative to compliment, enhance, and build on the existing scholarship and loan repayment programs for the recruitment and retention of primary care providers for rural communities in West Virginia. State grant awards will be made to Employers in Medically Underserved Communities (MUC) for the sole purpose of increasing the availability of qualified primary care providers in rural areas. Grant awards up to $10,000.00 are available to Employers who meet the minimum requirements in these guidelines [employers are expected to match]. There is a maximum of four (4) years of support for any Candidate through this Program, but a fifth (5th) year award will be considered if funding is available.</t>
  </si>
  <si>
    <t>Services must be provided in a HPSA or MUA for a minimum of (1) one year, (40) forty hours per week at an eligible facility within the state of West Virginia. Employer requirements: Must be HPSA or MUC-designated (medically underserved community); Provide services to all patients regardless of the patients’ ability to pay and utilize a sliding fee schedule based on the current year’s federal poverty income guidelines; Accept payment of health services under the Medicare insurance program; Accept payment of health services under the Medicaid insurance program; Accept payment of health services under the WV Children’s Health Insurance Program (CHIP); Provide services a minimum of forty (40) hours a week; and have arrangements for after-hour and acute care. Candidates eligibility: Must be a U.S. citizen (Naturalized citizens must attach proof of citizenship); Must be a healthcare providers, pharmacist, or dentist as defined in these guidelines, licensed to practice in West Virginia; and must agree to the terms and conditions listed in these guidelines. Eligible Providers &amp; Specialties:
Primary Care Physicians, Nurse Practitioners, Nurse Midwives, Physician Assistants, Psychiatrists, Dentists, and Pharmacists practicing in the following specialties are eligible
General/Family Practice
General Pediatrics
Obstetrics/Gynecology
Psychiatry
Dentistry
Pharmacy
General Internal Medicine</t>
  </si>
  <si>
    <t>Medical health/ dr, nurse, PA, dentist, pharmacy, mental/behavioral health</t>
  </si>
  <si>
    <t>$20,000 (state and employer match)</t>
  </si>
  <si>
    <t>Up to $20,000/year (including state and employer funds)</t>
  </si>
  <si>
    <t>Requires match; Upon receipt of the grant funds from the Department, the Employer must:
1) Within fourteen (14) days, make a check or electronic payment for the full amount of the grant
award, plus the Employer’s matching dollars, payable to the:
a. Appropriate leading institution(s), if the grant is designated Loan Repayment;
b. Candidate if the grant is designated other than Loan Repayment; or,
c. Locum Tenens physician or Locum Tenens agency.
2) Within sixty (60) days, provide the Department with a copy of the above-specified payment; and
3) Failure to provide the copy of the payment to the Department within sixty (60) days will constitute a
default and void any future applications for any state loan repayment programs.</t>
  </si>
  <si>
    <t>Annual, up to 4 extensions</t>
  </si>
  <si>
    <t>Teacher Education Loan Repayment Program</t>
  </si>
  <si>
    <t xml:space="preserve">The Higher Education Student Financial Aid Advisory Board created by §18C-1-5 of this code shall select recipients to receive Teacher Education Loan Repayment Program awards.  The advisory board shall make decisions regarding loan repayment awards pursuant to §18C-4-1 of this code and rules of the commission.  </t>
  </si>
  <si>
    <t>To be eligible for a loan repayment award, an applicant shall currently be employed in a public school in this state as a teacher in a critical teacher shortage field or as a school counselor at the elementary, middle or secondary level in a school or geographic area of the state identified as an area of critical need for such field.</t>
  </si>
  <si>
    <t>Teacher in critical shortage field or school counselor</t>
  </si>
  <si>
    <t xml:space="preserve"> Each award recipient is eligible to receive loan assistance in an amount determined annually by the commission based upon available funds, but not less than $3,000 annually in an amount determined annually </t>
  </si>
  <si>
    <t>2-year contract; renewable until $15,000 is reached</t>
  </si>
  <si>
    <t>Wisconsin</t>
  </si>
  <si>
    <t>WI</t>
  </si>
  <si>
    <t xml:space="preserve">Rural Provider Loan Assistance Program </t>
  </si>
  <si>
    <t xml:space="preserve">Wisconsin primary care physicians and psychiatrists practicing in an outpatient setting in a rural* community are eligible for an additional award. The Rural Provider Loan Assistance Program grants physicians practicing in a rural community up to $50,000 in loan assistance funds. Providers practicing in rural communities </t>
  </si>
  <si>
    <t>3 years of outpatient services in a rural community (from the date of the contract); physicians and psychiatrists; does not have to be HPSA</t>
  </si>
  <si>
    <t>Medical health provider/ dr, mental/ behavioral health</t>
  </si>
  <si>
    <t>$25,000 - $50,000</t>
  </si>
  <si>
    <t xml:space="preserve">$25,000-$50,000 for 3 years; it varies by profession </t>
  </si>
  <si>
    <t>Health Professions Loan Assistance Program (HPLAP)</t>
  </si>
  <si>
    <t>Wisconsin health care professionals (physicians, psychiatrists, dentists, dental hygienists, physician assistants, nurse practitioners and certified nurse midwives) practicing in an outpatient setting can receive up to $50,000 in education loan assistance through the Health Professions Loan Assistance Program (HPLAP). To be eligible, providers must work full time in a federally designated Health Professional Shortage Area (HPSA). Information on a community’s HPSA status can be found on the federal Health Resources and Services Administration’s HPSA site.  Providers must agree to work three years in an eligible underserved rural or urban community</t>
  </si>
  <si>
    <t>3 years of outpatient service in a federally designated Health Professional Shortage Area or rural area (from the date of the contract); physicians, psychiatrists, dentists, dental hygienists, physician assistants, nurse practitioners and certified nurse midwives; do not have to be a Wisconsin resident or have graduated from a Wisconsin school</t>
  </si>
  <si>
    <t>Medical health/ dr, nurse, PA, dentist</t>
  </si>
  <si>
    <t>Wyoming</t>
  </si>
  <si>
    <t>WY</t>
  </si>
  <si>
    <t>Wyoming State Loan Repayment Program (SLRP)</t>
  </si>
  <si>
    <t>This program aims to recruit and retain primary care, dental care, and mental health providers in federally designated Health Professional Shortage Areas (HPSAs).</t>
  </si>
  <si>
    <t>Full-time service in a National Health Service Corps-approved site; Eligible professions: physicians, dentists, nurse practitioners, physician assistants, certified nurse midwives, pharmacists, registered nurses, registered dental hygienists, and mental health clinicians; cannot have other service obligations or federal judgment liens</t>
  </si>
  <si>
    <t>$25,000, $17,500, or $10,000</t>
  </si>
  <si>
    <t>Up to $25k/year for physicians and dentists ($50k total); Up to $35k/year for PAs, Nurse Practitioners, midwives, psychiatric nurses, pharmacists, and mental health clinicians; Up to $20k/year for RNs and dental hygienists.</t>
  </si>
  <si>
    <t>Options: lump sum, monthly, quarterly, or semi-annually</t>
  </si>
  <si>
    <t>Healthcare Professional Loan Repayment Program</t>
  </si>
  <si>
    <t xml:space="preserve">The Wyoming Healthcare Professional Loan Repayment Program was created during the 2005 legislative session and amended to increase the allied healthcare professional award in 2015.  The Program provides educational loan repayment to physicians and dentists of up to $30,000 per year and allied healthcare professionals up to $10,000 per year ($20,000 per year as of 7/1/2015) in exchange for practicing full‐time in an approved area of the state and treating Medicare/Medicaid/Kid Care CHIP eligible patients for a period of three (3) years. This program was not funded for the 2017/18 biennium. </t>
  </si>
  <si>
    <t xml:space="preserve">Requirements:  
1. Practice full‐time in the approved area for a period of three (3) years from the effective date of the award contract; A. Relocation to another community is considered on a case‐by‐case basis 2. Treat Medicare/Medicaid/Kid Care CHIP eligible patients during the three (3) year service obligation;  
3. Agree to pay all funds received from the Program to their qualified educational loans;  
4. Provide proof of compliance with 1 – 3 above to the Office of Rural Health;  
5. Repay the Office of Rural Health all funds received under the Program in the event of non‐ compliance </t>
  </si>
  <si>
    <t>Medical provider/ dr and dentist</t>
  </si>
  <si>
    <t>$30,000 (physicians and dentists); $10,000 (other professions)</t>
  </si>
  <si>
    <t xml:space="preserve">Physicians and dentists may receive up to $90,000 and allied healthcare professionals may receive up to $30,000 ($60,000 as of 7/1/2015) </t>
  </si>
  <si>
    <t>3-year contract; renewable</t>
  </si>
  <si>
    <t>Veterinary Loan Repayment</t>
  </si>
  <si>
    <t xml:space="preserve"> The statute provides loan repayment to Wyoming-licensed veterinarians who practiced food animal medicine in the State for 6 months.</t>
  </si>
  <si>
    <t xml:space="preserve">(a) Request application by contacting the Board’s office in Cheyenne 
(b) Must be a United States citizen or permanent resident.  
(c) Submit all supporting documentation required, including educational expenses 
(d) Must agree to perform Food Animal Veterinary Services in an Approved Area for a minimum of three (3) years.  
(e) Cannot be in default of loan repayment obligations at the time of filing the application 
(f) Must identify the Sponsor or Sponsors who have committed to provide required matching funds (25 percent). </t>
  </si>
  <si>
    <t>Up to $30k/year including sponsor matching funds (25% match); must serve at least 6 months before first disbursement</t>
  </si>
  <si>
    <t>?</t>
  </si>
  <si>
    <t>Grads' Debt Fed</t>
  </si>
  <si>
    <t>Grads' Debt Non-fed</t>
  </si>
  <si>
    <t>Average Debt</t>
  </si>
  <si>
    <t>Associated Legislation</t>
  </si>
  <si>
    <t>Funding Source (if applicable)</t>
  </si>
  <si>
    <t>Legal (govt employee=1, Public Defender = 2, legal aide/public interest=3)</t>
  </si>
  <si>
    <t>Public Health (0=No, 1 = Yes)</t>
  </si>
  <si>
    <t>Rural (0=No, 1=Yes)</t>
  </si>
  <si>
    <t>Underserved area</t>
  </si>
  <si>
    <t>Per. Employed in Education</t>
  </si>
  <si>
    <t>Per. Employed as Lawyer</t>
  </si>
  <si>
    <t>Source</t>
  </si>
  <si>
    <t>Notes</t>
  </si>
  <si>
    <t xml:space="preserve">CONTACT NAME </t>
  </si>
  <si>
    <t>CONTACT EMAIL</t>
  </si>
  <si>
    <t>INCLUDE In LOST-DATA MAIL MERGE?</t>
  </si>
  <si>
    <t xml:space="preserve">Reviewer 1 </t>
  </si>
  <si>
    <t>Checked By</t>
  </si>
  <si>
    <t xml:space="preserve">16-5-54.1
16-5-54.2
</t>
  </si>
  <si>
    <t>2018; 2022 (amended)</t>
  </si>
  <si>
    <t>https://amstep.ache.edu/
https://alison.legislature.state.al.us/code-of-alabama
https://www.investopedia.com/student-loan-debt-by-state-5198562#:~:text=As%20of%20June%202022%2C%2049%20states%20and%20the,Minnesota%20has%20the%20most%20student%20loan%20forgiveness%20programs.</t>
  </si>
  <si>
    <t>Addressing teacher shortage</t>
  </si>
  <si>
    <t xml:space="preserve">Artcola Pettway
</t>
  </si>
  <si>
    <t>artcola.pettway@ache.edu</t>
  </si>
  <si>
    <t>DL</t>
  </si>
  <si>
    <t>ZS</t>
  </si>
  <si>
    <t>AS 18.29.100
AS 18.29.105
AS 18.29.110
AS 18.29.120
AS 18.29.125
AS 18.29.130</t>
  </si>
  <si>
    <t>Re-opened Jan. 2021</t>
  </si>
  <si>
    <r>
      <rPr>
        <sz val="11"/>
        <color rgb="FF000000"/>
        <rFont val="Calibri"/>
        <family val="2"/>
        <scheme val="minor"/>
      </rPr>
      <t xml:space="preserve">Tier 1:
Up to </t>
    </r>
    <r>
      <rPr>
        <b/>
        <sz val="11"/>
        <color rgb="FF000000"/>
        <rFont val="Calibri"/>
        <family val="2"/>
        <scheme val="minor"/>
      </rPr>
      <t>$47,250</t>
    </r>
    <r>
      <rPr>
        <sz val="11"/>
        <color rgb="FF000000"/>
        <rFont val="Calibri"/>
        <family val="2"/>
        <scheme val="minor"/>
      </rPr>
      <t xml:space="preserve"> (full time)/</t>
    </r>
    <r>
      <rPr>
        <b/>
        <sz val="11"/>
        <color rgb="FF000000"/>
        <rFont val="Calibri"/>
        <family val="2"/>
        <scheme val="minor"/>
      </rPr>
      <t>$23,625</t>
    </r>
    <r>
      <rPr>
        <sz val="11"/>
        <color rgb="FF000000"/>
        <rFont val="Calibri"/>
        <family val="2"/>
        <scheme val="minor"/>
      </rPr>
      <t xml:space="preserve"> (half time), for very hard-to-fill positions
Up to </t>
    </r>
    <r>
      <rPr>
        <b/>
        <sz val="11"/>
        <color rgb="FF000000"/>
        <rFont val="Calibri"/>
        <family val="2"/>
        <scheme val="minor"/>
      </rPr>
      <t>$35,000</t>
    </r>
    <r>
      <rPr>
        <sz val="11"/>
        <color rgb="FF000000"/>
        <rFont val="Calibri"/>
        <family val="2"/>
        <scheme val="minor"/>
      </rPr>
      <t xml:space="preserve"> (full time)/</t>
    </r>
    <r>
      <rPr>
        <b/>
        <sz val="11"/>
        <color rgb="FF000000"/>
        <rFont val="Calibri"/>
        <family val="2"/>
        <scheme val="minor"/>
      </rPr>
      <t>$17,500</t>
    </r>
    <r>
      <rPr>
        <sz val="11"/>
        <color rgb="FF000000"/>
        <rFont val="Calibri"/>
        <family val="2"/>
        <scheme val="minor"/>
      </rPr>
      <t xml:space="preserve"> (half time), for regular-fill positions
Tier 2:
Up to </t>
    </r>
    <r>
      <rPr>
        <b/>
        <sz val="11"/>
        <color rgb="FF000000"/>
        <rFont val="Calibri"/>
        <family val="2"/>
        <scheme val="minor"/>
      </rPr>
      <t>$27,000</t>
    </r>
    <r>
      <rPr>
        <sz val="11"/>
        <color rgb="FF000000"/>
        <rFont val="Calibri"/>
        <family val="2"/>
        <scheme val="minor"/>
      </rPr>
      <t xml:space="preserve"> (full time)/</t>
    </r>
    <r>
      <rPr>
        <b/>
        <sz val="11"/>
        <color rgb="FF000000"/>
        <rFont val="Calibri"/>
        <family val="2"/>
        <scheme val="minor"/>
      </rPr>
      <t>$13,500</t>
    </r>
    <r>
      <rPr>
        <sz val="11"/>
        <color rgb="FF000000"/>
        <rFont val="Calibri"/>
        <family val="2"/>
        <scheme val="minor"/>
      </rPr>
      <t xml:space="preserve"> (half time), for very hard-to-fill positions
Up to </t>
    </r>
    <r>
      <rPr>
        <b/>
        <sz val="11"/>
        <color rgb="FF000000"/>
        <rFont val="Calibri"/>
        <family val="2"/>
        <scheme val="minor"/>
      </rPr>
      <t>$20,000</t>
    </r>
    <r>
      <rPr>
        <sz val="11"/>
        <color rgb="FF000000"/>
        <rFont val="Calibri"/>
        <family val="2"/>
        <scheme val="minor"/>
      </rPr>
      <t xml:space="preserve"> (full time)/</t>
    </r>
    <r>
      <rPr>
        <b/>
        <sz val="11"/>
        <color rgb="FF000000"/>
        <rFont val="Calibri"/>
        <family val="2"/>
        <scheme val="minor"/>
      </rPr>
      <t>$10,000</t>
    </r>
    <r>
      <rPr>
        <sz val="11"/>
        <color rgb="FF000000"/>
        <rFont val="Calibri"/>
        <family val="2"/>
        <scheme val="minor"/>
      </rPr>
      <t xml:space="preserve"> (half time), for regular-fill positions
</t>
    </r>
  </si>
  <si>
    <t xml:space="preserve">https://health.alaska.gov/dph/emergency/pages/healthcare/sharp/default.aspx
https://www.akleg.gov/basis/statutes.asp#18.28.100
https://aws.state.ak.us/OnlinePublicNotices/Notices/View.aspx?id=200909
https://alaskapharmacy.org/wp-content/uploads/2020/11/2021-SHARP-Info-Handout.pdf
https://form.jotform.com/alaskasharp/sharp-inquiry-submission
https://form.jotform.com/alaskasharp/sharp-practitioner-app
https://health.alaska.gov/dph/Emergency/Documents/healthcare/sharp/MOAs/SHARP-I_MOA.pdf
</t>
  </si>
  <si>
    <t>Actual policy is hard to read but it is outlined in the 2nd link; there is SHARP-1 and SHARP-3. Differences: SHARP-1 only provides education loan repayment and only for licensed primary care clinicians (largely) working as outpatient generalists, located in federal Health Professionals Shortage Areas (HPSAs). However, SHARP-3 allows for a very much broader range of practitioner occupations, practice settings and locales; and either education loan repayment or direct incentive; and a broad range of potential financial contributors to resource the service contracts.</t>
  </si>
  <si>
    <t>Dr. Robert Sewell</t>
  </si>
  <si>
    <t>robert.sewell@alaska.gov</t>
  </si>
  <si>
    <t>Est. May 2019; effective December 2020; APp opened 1/4/2021</t>
  </si>
  <si>
    <r>
      <rPr>
        <sz val="11"/>
        <color rgb="FF000000"/>
        <rFont val="Calibri"/>
        <family val="2"/>
        <scheme val="minor"/>
      </rPr>
      <t xml:space="preserve">Tier 3:
Up to </t>
    </r>
    <r>
      <rPr>
        <b/>
        <sz val="11"/>
        <color rgb="FF000000"/>
        <rFont val="Calibri"/>
        <family val="2"/>
        <scheme val="minor"/>
      </rPr>
      <t>$20,250</t>
    </r>
    <r>
      <rPr>
        <sz val="11"/>
        <color rgb="FF000000"/>
        <rFont val="Calibri"/>
        <family val="2"/>
        <scheme val="minor"/>
      </rPr>
      <t xml:space="preserve"> (full time)/</t>
    </r>
    <r>
      <rPr>
        <b/>
        <sz val="11"/>
        <color rgb="FF000000"/>
        <rFont val="Calibri"/>
        <family val="2"/>
        <scheme val="minor"/>
      </rPr>
      <t>$10,125</t>
    </r>
    <r>
      <rPr>
        <sz val="11"/>
        <color rgb="FF000000"/>
        <rFont val="Calibri"/>
        <family val="2"/>
        <scheme val="minor"/>
      </rPr>
      <t xml:space="preserve"> (half time), for very hard-to-fill positions
Up to </t>
    </r>
    <r>
      <rPr>
        <b/>
        <sz val="11"/>
        <color rgb="FF000000"/>
        <rFont val="Calibri"/>
        <family val="2"/>
        <scheme val="minor"/>
      </rPr>
      <t>$15,000</t>
    </r>
    <r>
      <rPr>
        <sz val="11"/>
        <color rgb="FF000000"/>
        <rFont val="Calibri"/>
        <family val="2"/>
        <scheme val="minor"/>
      </rPr>
      <t xml:space="preserve"> (full time)/</t>
    </r>
    <r>
      <rPr>
        <b/>
        <sz val="11"/>
        <color rgb="FF000000"/>
        <rFont val="Calibri"/>
        <family val="2"/>
        <scheme val="minor"/>
      </rPr>
      <t>$7,500</t>
    </r>
    <r>
      <rPr>
        <sz val="11"/>
        <color rgb="FF000000"/>
        <rFont val="Calibri"/>
        <family val="2"/>
        <scheme val="minor"/>
      </rPr>
      <t xml:space="preserve"> (half time), for regular-fill positions
</t>
    </r>
  </si>
  <si>
    <t>Tier-3 is only for SHARP-3; SHARP-3 is for those who do not qualify for SHARP-1</t>
  </si>
  <si>
    <t>Joyce Holsey’s ALL (Arizona’s Legal Legacy) Loan Repayment Assistance Program</t>
  </si>
  <si>
    <t>The Joyce Holsey's Loan Repayment Program was created to establish a statewide loan assistance program for law school graduates employed in programs dedicated to serving the civil legal needs of the poor. The need for such a program is underscored by the low salaries that are paid to legal aid attorneys. The program is designed to supplement these salaries by allowing qualified applicants to obtain forgivable loans from the Foundation to assist them in paying their Law School loans while employed by such organizations. The goal of the program is to help attorneys enter and remain in public service.</t>
  </si>
  <si>
    <t>Arizona legal aid attorneys employed by one of the Foundation's approved non-profit organizations are eligible for this loan repayment program in honor of Joyce Holsey, who silently dedicated her life to giving thousands of others a voice and equal access to our justice system. The James E. Rogers College of Law and the Sandra Day O'Connor College of Law funding will be designated toward the schools' alumni working with these nonprofits. The Foundation contributions are not restricted to Arizona law school graduates. At this time, attorneys from government agencies are not eligible.</t>
  </si>
  <si>
    <t>Currently defunct</t>
  </si>
  <si>
    <t>https://thecollegeinvestor.com/student-loan-forgiveness-programs-by-state/arizona-student-loan-forgiveness/ https://www.studentloanplanner.com/arizona-student-loan-forgiveness/</t>
  </si>
  <si>
    <t>Meet legal needs of those with low income;  handled by the AZ Foundation for Legal Services &amp; Education</t>
  </si>
  <si>
    <t xml:space="preserve">A.R.S. 36-2172
</t>
  </si>
  <si>
    <t>2015?</t>
  </si>
  <si>
    <r>
      <rPr>
        <sz val="11"/>
        <color rgb="FF000000"/>
        <rFont val="Calibri"/>
        <family val="2"/>
      </rPr>
      <t xml:space="preserve">For physicians and dentists (varying priority levels):
(a) For the first two years of service, a maximum of </t>
    </r>
    <r>
      <rPr>
        <b/>
        <sz val="11"/>
        <color rgb="FF000000"/>
        <rFont val="Calibri"/>
        <family val="2"/>
      </rPr>
      <t>$65,000</t>
    </r>
    <r>
      <rPr>
        <sz val="11"/>
        <color rgb="FF000000"/>
        <rFont val="Calibri"/>
        <family val="2"/>
      </rPr>
      <t xml:space="preserve">.
(b) For subsequent years, a maximum of </t>
    </r>
    <r>
      <rPr>
        <b/>
        <sz val="11"/>
        <color rgb="FF000000"/>
        <rFont val="Calibri"/>
        <family val="2"/>
      </rPr>
      <t>$35,000</t>
    </r>
    <r>
      <rPr>
        <sz val="11"/>
        <color rgb="FF000000"/>
        <rFont val="Calibri"/>
        <family val="2"/>
      </rPr>
      <t xml:space="preserve">.
For advance practice providers, pharmacists and behavioral health providers (varying priority levels):
(a) For the first two years of service, a maximum of </t>
    </r>
    <r>
      <rPr>
        <b/>
        <sz val="11"/>
        <color rgb="FF000000"/>
        <rFont val="Calibri"/>
        <family val="2"/>
      </rPr>
      <t>$50,000</t>
    </r>
    <r>
      <rPr>
        <sz val="11"/>
        <color rgb="FF000000"/>
        <rFont val="Calibri"/>
        <family val="2"/>
      </rPr>
      <t xml:space="preserve">.
(b) For subsequent years, a maximum of </t>
    </r>
    <r>
      <rPr>
        <b/>
        <sz val="11"/>
        <color rgb="FF000000"/>
        <rFont val="Calibri"/>
        <family val="2"/>
      </rPr>
      <t>$25,000</t>
    </r>
    <r>
      <rPr>
        <sz val="11"/>
        <color rgb="FF000000"/>
        <rFont val="Calibri"/>
        <family val="2"/>
      </rPr>
      <t xml:space="preserve">.
</t>
    </r>
  </si>
  <si>
    <t>https://www.azdhs.gov/documents/prevention/health-systems-development/workforce-programs/loan-repayment/loan-repayment-application/apply-for-repayment/slrp-prov-and-app-guidance.pdf
https://www.azdhs.gov/prevention/health-systems-development/workforce-programs/loan-repayment/index.php#pcplrp-vs-rppcplrp
https://www.azleg.gov/viewdocument/?docName=https://www.azleg.gov/ars/36/02172.htm
https://www.azleg.gov/viewdocument/?docName=https%3A%2F%2Fwww.azleg.gov%2Fars%2F36%2F02174.htm</t>
  </si>
  <si>
    <t>Has to be a non-profit whether public or private
  These programs aim to promote the recruitment and retention of health care professionals by repaying their qualifying educational loans in exchange for their two-year commitment to provide primary care services in federally designated Health Professional Shortage Areas (HPSA) or Arizona Medically Underserved Areas (AzMUA).	
There are eligibility reqs for providers and employer/service sites</t>
  </si>
  <si>
    <t xml:space="preserve">Erin Gonsalves 
Edith Di Santo </t>
  </si>
  <si>
    <t xml:space="preserve">erin.gonsalves@azdhs.gov 
edith.disanto@azdhs.gov </t>
  </si>
  <si>
    <t>ZS (All Arizona programs)</t>
  </si>
  <si>
    <t>A.R.S. 36-2174</t>
  </si>
  <si>
    <r>
      <rPr>
        <sz val="11"/>
        <color rgb="FF000000"/>
        <rFont val="Calibri"/>
        <family val="2"/>
        <scheme val="minor"/>
      </rPr>
      <t xml:space="preserve">For physicians and dentists (varying priority levels):
(a) For the first two years of service, a maximum of </t>
    </r>
    <r>
      <rPr>
        <b/>
        <sz val="11"/>
        <color rgb="FF000000"/>
        <rFont val="Calibri"/>
        <family val="2"/>
        <scheme val="minor"/>
      </rPr>
      <t>$65,000</t>
    </r>
    <r>
      <rPr>
        <sz val="11"/>
        <color rgb="FF000000"/>
        <rFont val="Calibri"/>
        <family val="2"/>
        <scheme val="minor"/>
      </rPr>
      <t xml:space="preserve">.
(b) For subsequent years, a maximum of </t>
    </r>
    <r>
      <rPr>
        <b/>
        <sz val="11"/>
        <color rgb="FF000000"/>
        <rFont val="Calibri"/>
        <family val="2"/>
        <scheme val="minor"/>
      </rPr>
      <t>$35,000</t>
    </r>
    <r>
      <rPr>
        <sz val="11"/>
        <color rgb="FF000000"/>
        <rFont val="Calibri"/>
        <family val="2"/>
        <scheme val="minor"/>
      </rPr>
      <t xml:space="preserve">.
For advance practice providers, pharmacists and behavioral health providers (varying priority levels):
(a) For the first two years of service, a maximum of </t>
    </r>
    <r>
      <rPr>
        <b/>
        <sz val="11"/>
        <color rgb="FF000000"/>
        <rFont val="Calibri"/>
        <family val="2"/>
        <scheme val="minor"/>
      </rPr>
      <t>$50,000</t>
    </r>
    <r>
      <rPr>
        <sz val="11"/>
        <color rgb="FF000000"/>
        <rFont val="Calibri"/>
        <family val="2"/>
        <scheme val="minor"/>
      </rPr>
      <t xml:space="preserve">.
(b) For subsequent years, a maximum of </t>
    </r>
    <r>
      <rPr>
        <b/>
        <sz val="11"/>
        <color rgb="FF000000"/>
        <rFont val="Calibri"/>
        <family val="2"/>
        <scheme val="minor"/>
      </rPr>
      <t>$25,000</t>
    </r>
    <r>
      <rPr>
        <sz val="11"/>
        <color rgb="FF000000"/>
        <rFont val="Calibri"/>
        <family val="2"/>
        <scheme val="minor"/>
      </rPr>
      <t xml:space="preserve">.
</t>
    </r>
  </si>
  <si>
    <t>Can be a private practice but must be in a rural area
These programs aim to promote the recruitment and retention of health care professionals by repaying their qualifying educational loans in exchange for their two-year commitment to provide primary care services in federally designated Health Professional Shortage Areas (HPSA) or Arizona Medically Underserved Areas (AzMUA).	
There are eligibility reqs for providers and employer/service sites</t>
  </si>
  <si>
    <t>Same as above</t>
  </si>
  <si>
    <t>§§6-81-1601 through 6-81-1606</t>
  </si>
  <si>
    <t>Act 1215 is from 2009, but no date found yet</t>
  </si>
  <si>
    <t>https://sams.adhe.edu/Scholarship/Details/STEP
https://sams.adhe.edu/File/2021-2022_Subject_Shortage_Areas.pdf
https://sams.adhe.edu/File/21-22_Final_Geographical_Shortage_Area_List_10.5.21.pdf
https://sams.adhe.edu/File/22-23%20Geographical%20Teacher%20Shortage%20Area%20List%208.23.22.pdf
https://sams.adhe.edu/File/Agenda%20Item%20No.pdf</t>
  </si>
  <si>
    <t>Addressing teacher shortage in specific locations and subjects. Subjects include chemistry, math, and physics in middle and high school grades, and art, french, library/media, and special education in all grades. Many of the top priority regions (Tier 1) are clustered in the Lower Delta area. Licensed minority teachers can receive a supplementary $1k.</t>
  </si>
  <si>
    <t>Arkansas Division of Higher Education</t>
  </si>
  <si>
    <t>finaid@adhe.edu</t>
  </si>
  <si>
    <t>Lists Public Health Service Act (federal; section 338A)</t>
  </si>
  <si>
    <t>several</t>
  </si>
  <si>
    <t>https://hcai.ca.gov/loans-scholarships-grants/loan-repayment/slrp/
https://hcai.ca.gov/wp-content/uploads/2022/07/2022-23-SLRP-Grant-Guide.pdf</t>
  </si>
  <si>
    <t xml:space="preserve">slrp@hcai.ca.gov 
Director’s email: 
HCAIDO@hcai.ca.gov </t>
  </si>
  <si>
    <t>SB 849</t>
  </si>
  <si>
    <r>
      <rPr>
        <sz val="11"/>
        <color rgb="FF000000"/>
        <rFont val="Calibri"/>
        <family val="2"/>
        <scheme val="minor"/>
      </rPr>
      <t xml:space="preserve">Eligible physicians: up to </t>
    </r>
    <r>
      <rPr>
        <b/>
        <sz val="11"/>
        <color rgb="FF000000"/>
        <rFont val="Calibri"/>
        <family val="2"/>
        <scheme val="minor"/>
      </rPr>
      <t>$300,000</t>
    </r>
    <r>
      <rPr>
        <sz val="11"/>
        <color rgb="FF000000"/>
        <rFont val="Calibri"/>
        <family val="2"/>
        <scheme val="minor"/>
      </rPr>
      <t xml:space="preserve"> in loan repayment in exchange for a </t>
    </r>
    <r>
      <rPr>
        <b/>
        <sz val="11"/>
        <color rgb="FF000000"/>
        <rFont val="Calibri"/>
        <family val="2"/>
        <scheme val="minor"/>
      </rPr>
      <t>five-year</t>
    </r>
    <r>
      <rPr>
        <sz val="11"/>
        <color rgb="FF000000"/>
        <rFont val="Calibri"/>
        <family val="2"/>
        <scheme val="minor"/>
      </rPr>
      <t xml:space="preserve"> service obligation. Eligible dentists: up to </t>
    </r>
    <r>
      <rPr>
        <b/>
        <sz val="11"/>
        <color rgb="FF000000"/>
        <rFont val="Calibri"/>
        <family val="2"/>
        <scheme val="minor"/>
      </rPr>
      <t>$300,000</t>
    </r>
    <r>
      <rPr>
        <sz val="11"/>
        <color rgb="FF000000"/>
        <rFont val="Calibri"/>
        <family val="2"/>
        <scheme val="minor"/>
      </rPr>
      <t xml:space="preserve"> in loan repayment in exchange for a </t>
    </r>
    <r>
      <rPr>
        <b/>
        <sz val="11"/>
        <color rgb="FF000000"/>
        <rFont val="Calibri"/>
        <family val="2"/>
        <scheme val="minor"/>
      </rPr>
      <t>five-year</t>
    </r>
    <r>
      <rPr>
        <sz val="11"/>
        <color rgb="FF000000"/>
        <rFont val="Calibri"/>
        <family val="2"/>
        <scheme val="minor"/>
      </rPr>
      <t xml:space="preserve"> service obligation OR a Practice Support Grant up to </t>
    </r>
    <r>
      <rPr>
        <b/>
        <sz val="11"/>
        <color rgb="FF000000"/>
        <rFont val="Calibri"/>
        <family val="2"/>
        <scheme val="minor"/>
      </rPr>
      <t>$300,000</t>
    </r>
    <r>
      <rPr>
        <sz val="11"/>
        <color rgb="FF000000"/>
        <rFont val="Calibri"/>
        <family val="2"/>
        <scheme val="minor"/>
      </rPr>
      <t xml:space="preserve"> in exchange for a</t>
    </r>
    <r>
      <rPr>
        <b/>
        <sz val="11"/>
        <color rgb="FF000000"/>
        <rFont val="Calibri"/>
        <family val="2"/>
        <scheme val="minor"/>
      </rPr>
      <t xml:space="preserve"> ten-year</t>
    </r>
    <r>
      <rPr>
        <sz val="11"/>
        <color rgb="FF000000"/>
        <rFont val="Calibri"/>
        <family val="2"/>
        <scheme val="minor"/>
      </rPr>
      <t xml:space="preserve"> service obligation.</t>
    </r>
  </si>
  <si>
    <t>https://www.phcdocs.org/Programs/CalHealthCares
https://www.phcdocs.org/Portals/0/assets/docs/calhealthcares/documents/CalHealthCare%20Grant%20Guidelines%20(FINAL%201-12-2023)_1.pdf?ver=2023-06-14-134326-377</t>
  </si>
  <si>
    <t>Focuses on Medi-Cal patients</t>
  </si>
  <si>
    <t>CalHealthCares@phcdocs.org</t>
  </si>
  <si>
    <t>CCR Title 16, Division 10, Section 1042.2</t>
  </si>
  <si>
    <t>https://www.dbc.ca.gov/licensees/loan_repayment_program.shtml
https://leginfo.legislature.ca.gov/faces/billNavClient.xhtml?bill_id=201520160AB2485#:~:text=Under%20the%20Dental%20Practice%20Act%2C%20the%20Dental%20Board,between%20the%20board%20and%20the%20dentist%2C%20as%20specified. ; https://www.cda.org/Home/About/CDA-Foundation/Grants-and-Awards/-Student-Loan-Repayment-Grant/Guidelines</t>
  </si>
  <si>
    <t>Assess any differences between this and CalHealthCares. This bill mentions Medi-Cal as well.</t>
  </si>
  <si>
    <t xml:space="preserve">ZS </t>
  </si>
  <si>
    <t xml:space="preserve">-Be a U.S. citizen or permanent resident of California.
-Possess a current and unrestricted license as a registered nurse (RN) in California.
-Possess a Bachelor of Science in Nursing (BSN) degree from a regionally accredited institution.
-Have outstanding educational loans that were used to pay for the BSN degree.
-Agree to work full-time (at least 32 hours per week) for 12 months. </t>
  </si>
  <si>
    <t>https://hcai.blob.core.windows.net/uploads/2020/10/BSNLRP-Grant-Guide-FY-2021-22-1.pdf
https://hcai.ca.gov/wp-content/uploads/2023/05/BSNLRP-Grant-Guide-FY-2023-24-1.pdf</t>
  </si>
  <si>
    <t>hwdd-lrp@hcai.ca.gov</t>
  </si>
  <si>
    <t xml:space="preserve">LV </t>
  </si>
  <si>
    <t>https://hcai.ca.gov/loans-scholarships-grants/loan-repayment/stlrp/
https://hcai.ca.gov/wp-content/uploads/2023/05/STLRP-Grant-Guide-FY-2023-24-1.pdf
https://www.grants.ca.gov/grants/steven-m-thompson-physician-corps-loan-repayment-program-2022/#:~:text=The%20Steven%20M.%20Thompson%20Physician%20Corps%20Loan%20Repayment,patient%20care%20in%20a%20qualified%20facility%20in%20California.</t>
  </si>
  <si>
    <t>Not state funded? Receives funding from licensure fees and special funding from organizations, individuals, and corporations.</t>
  </si>
  <si>
    <t>HWDD-LRP@hcai.ca.gov</t>
  </si>
  <si>
    <t>https://hcai.ca.gov/loans-scholarships-grants/loan-repayment/ahlrp/
https://cmspcounties.org/2023/05/11/allied-healthcare-loan-repayment-program-ahlrp-open-for-application/</t>
  </si>
  <si>
    <t>Limited information on the program's website</t>
  </si>
  <si>
    <t>-Be licensed vocational nurses with an active and unrestricted California LVN license.
-Have outstanding educational loans from a government or commercial lending institution for a course leading to an LVN certification.
-Be willing to work full-time (at least 32 hours per week) for at least 12 months at a qualifying facility.
-Be employed by a qualifying medical facility in California. 
-Not have any existing service obligation for another loan repayment or scholarship program.</t>
  </si>
  <si>
    <t>https://www.grants.ca.gov/grants/2023-licensed-vocational-nurse-loan-repayment-program/</t>
  </si>
  <si>
    <t>Cal. Health &amp; Saf. Code § 128454</t>
  </si>
  <si>
    <t>January 1, 2005</t>
  </si>
  <si>
    <t>https://hcai.ca.gov/wp-content/uploads/2023/05/LMHSPEP-Grant-Guide-FY-2023-24-1.pdf
https://scholaroo.com/refinance-student-loans/student-loan-forgiveness-california/</t>
  </si>
  <si>
    <t>California Department of Health Care Access and Information</t>
  </si>
  <si>
    <t>https://hcai.ca.gov/wp-content/uploads/2022/12/FY-2022-23-CMSP-LRP-Grant-Guide.pdf</t>
  </si>
  <si>
    <t>CMSP@hcai.ca.gov</t>
  </si>
  <si>
    <t>https://hcai.ca.gov/loans-scholarships-grants/loan-repayment/aphlrp/</t>
  </si>
  <si>
    <t>The Advanced practice healthcare loan repayment Program (APHLRP) will not have an application cycle for 2021-2022. Unsure if the program is taking new applicants beyond that date.</t>
  </si>
  <si>
    <t>Chapter 498, Statutes of 1983 (SB 813).</t>
  </si>
  <si>
    <t>https://ismyschool.net/assumption-program-of-loans-for-education-aple/
https://www.thebalancemoney.com/loan-forgiveness-california-teachers-795113</t>
  </si>
  <si>
    <t>No new applications have been accepted for the program since the 2011-2012 school year.</t>
  </si>
  <si>
    <t>CO Code § 25-1.5-503 (2021)</t>
  </si>
  <si>
    <t>2013/2017/2021?</t>
  </si>
  <si>
    <r>
      <rPr>
        <b/>
        <sz val="11"/>
        <color rgb="FF000000"/>
        <rFont val="Calibri"/>
        <family val="2"/>
      </rPr>
      <t xml:space="preserve">FIRST TIME AWARDEES
</t>
    </r>
    <r>
      <rPr>
        <sz val="11"/>
        <color rgb="FF000000"/>
        <rFont val="Calibri"/>
        <family val="2"/>
      </rPr>
      <t>Full-time obligation:
Up to</t>
    </r>
    <r>
      <rPr>
        <b/>
        <sz val="11"/>
        <color rgb="FF000000"/>
        <rFont val="Calibri"/>
        <family val="2"/>
      </rPr>
      <t xml:space="preserve"> $120,000</t>
    </r>
    <r>
      <rPr>
        <sz val="11"/>
        <color rgb="FF000000"/>
        <rFont val="Calibri"/>
        <family val="2"/>
      </rPr>
      <t xml:space="preserve"> for physicians and dentists.
Up to </t>
    </r>
    <r>
      <rPr>
        <b/>
        <sz val="11"/>
        <color rgb="FF000000"/>
        <rFont val="Calibri"/>
        <family val="2"/>
      </rPr>
      <t>$90,000</t>
    </r>
    <r>
      <rPr>
        <sz val="11"/>
        <color rgb="FF000000"/>
        <rFont val="Calibri"/>
        <family val="2"/>
      </rPr>
      <t xml:space="preserve"> for physician assistants, advanced practice nurses, clinical pharmacists, licensed mental health providers, licensed addiction counselors, dental hygienists and certified addiction counselors.
3/4-time obligation:
Up to </t>
    </r>
    <r>
      <rPr>
        <b/>
        <sz val="11"/>
        <color rgb="FF000000"/>
        <rFont val="Calibri"/>
        <family val="2"/>
      </rPr>
      <t>$90,000</t>
    </r>
    <r>
      <rPr>
        <sz val="11"/>
        <color rgb="FF000000"/>
        <rFont val="Calibri"/>
        <family val="2"/>
      </rPr>
      <t xml:space="preserve"> for physicians and dentists.
Up to </t>
    </r>
    <r>
      <rPr>
        <b/>
        <sz val="11"/>
        <color rgb="FF000000"/>
        <rFont val="Calibri"/>
        <family val="2"/>
      </rPr>
      <t>$67,500</t>
    </r>
    <r>
      <rPr>
        <sz val="11"/>
        <color rgb="FF000000"/>
        <rFont val="Calibri"/>
        <family val="2"/>
      </rPr>
      <t xml:space="preserve"> for physician assistants, advanced practice nurses, clinical pharmacists, licensed mental health providers, licensed addiction counselors, dental hygienists and certified addiction counselors.
Part-time obligation:
Up to </t>
    </r>
    <r>
      <rPr>
        <b/>
        <sz val="11"/>
        <color rgb="FF000000"/>
        <rFont val="Calibri"/>
        <family val="2"/>
      </rPr>
      <t>$60,000</t>
    </r>
    <r>
      <rPr>
        <sz val="11"/>
        <color rgb="FF000000"/>
        <rFont val="Calibri"/>
        <family val="2"/>
      </rPr>
      <t xml:space="preserve"> for physicians and dentists.
Up to</t>
    </r>
    <r>
      <rPr>
        <b/>
        <sz val="11"/>
        <color rgb="FF000000"/>
        <rFont val="Calibri"/>
        <family val="2"/>
      </rPr>
      <t xml:space="preserve"> $45,000</t>
    </r>
    <r>
      <rPr>
        <sz val="11"/>
        <color rgb="FF000000"/>
        <rFont val="Calibri"/>
        <family val="2"/>
      </rPr>
      <t xml:space="preserve"> for physician assistants, advanced practice nurses, clinical pharmacists, licensed mental health providers, licensed addiction counselors, dental hygienists and certified addiction counselors.
CONTINUING AWARDEES
</t>
    </r>
    <r>
      <rPr>
        <b/>
        <sz val="11"/>
        <color rgb="FF000000"/>
        <rFont val="Calibri"/>
        <family val="2"/>
      </rPr>
      <t>$40,000</t>
    </r>
    <r>
      <rPr>
        <sz val="11"/>
        <color rgb="FF000000"/>
        <rFont val="Calibri"/>
        <family val="2"/>
      </rPr>
      <t xml:space="preserve"> for physicians and dentists.
</t>
    </r>
    <r>
      <rPr>
        <b/>
        <sz val="11"/>
        <color rgb="FF000000"/>
        <rFont val="Calibri"/>
        <family val="2"/>
      </rPr>
      <t>$30,000</t>
    </r>
    <r>
      <rPr>
        <sz val="11"/>
        <color rgb="FF000000"/>
        <rFont val="Calibri"/>
        <family val="2"/>
      </rPr>
      <t xml:space="preserve"> for physician assistants, advanced practice nurses, clinical pharmacists, licensed mental health providers, licensed addiction counselors, dental hygienists, and certified addiction counselors.
[Half of amount for part-time service]
</t>
    </r>
  </si>
  <si>
    <t>https://cdphe.colorado.gov/colorado-health-service-corps</t>
  </si>
  <si>
    <t>SB20-004 of 2020 was postponed indefinitely. It was supposed to create the "Get on Your Feet Student Loan Repayment Assistance Program" and provide up to 24 monthly payments. Find policy that backs it. Univ of Denver and UC Boulder's law schools provide options for alumni.</t>
  </si>
  <si>
    <t>Rachel Carmen</t>
  </si>
  <si>
    <t>rachel.carmen@state.co.us</t>
  </si>
  <si>
    <t>C.R.S. 25-23-103</t>
  </si>
  <si>
    <r>
      <t xml:space="preserve">For dentists:
- </t>
    </r>
    <r>
      <rPr>
        <b/>
        <sz val="11"/>
        <color rgb="FF000000"/>
        <rFont val="Calibri"/>
        <family val="2"/>
      </rPr>
      <t>$50,000</t>
    </r>
    <r>
      <rPr>
        <sz val="11"/>
        <color rgb="FF000000"/>
        <rFont val="Calibri"/>
        <family val="2"/>
      </rPr>
      <t xml:space="preserve"> if you see 80 or more underserved patients per month.
- </t>
    </r>
    <r>
      <rPr>
        <b/>
        <sz val="11"/>
        <color rgb="FF000000"/>
        <rFont val="Calibri"/>
        <family val="2"/>
      </rPr>
      <t>$37,500</t>
    </r>
    <r>
      <rPr>
        <sz val="11"/>
        <color rgb="FF000000"/>
        <rFont val="Calibri"/>
        <family val="2"/>
      </rPr>
      <t xml:space="preserve"> if you see 60-79 underserved patients per month.
- </t>
    </r>
    <r>
      <rPr>
        <b/>
        <sz val="11"/>
        <color rgb="FF000000"/>
        <rFont val="Calibri"/>
        <family val="2"/>
      </rPr>
      <t>$25,000</t>
    </r>
    <r>
      <rPr>
        <sz val="11"/>
        <color rgb="FF000000"/>
        <rFont val="Calibri"/>
        <family val="2"/>
      </rPr>
      <t xml:space="preserve"> if you see 20-59 underserved patients per month.
For dental hygienists:
- </t>
    </r>
    <r>
      <rPr>
        <b/>
        <sz val="11"/>
        <color rgb="FF000000"/>
        <rFont val="Calibri"/>
        <family val="2"/>
      </rPr>
      <t>$12,000</t>
    </r>
    <r>
      <rPr>
        <sz val="11"/>
        <color rgb="FF000000"/>
        <rFont val="Calibri"/>
        <family val="2"/>
      </rPr>
      <t xml:space="preserve"> if you see 80 or more underserved patients per month.
- </t>
    </r>
    <r>
      <rPr>
        <b/>
        <sz val="11"/>
        <color rgb="FF000000"/>
        <rFont val="Calibri"/>
        <family val="2"/>
      </rPr>
      <t>$8,000</t>
    </r>
    <r>
      <rPr>
        <sz val="11"/>
        <color rgb="FF000000"/>
        <rFont val="Calibri"/>
        <family val="2"/>
      </rPr>
      <t xml:space="preserve"> if you see 60-79 underserved patients per month.
- </t>
    </r>
    <r>
      <rPr>
        <b/>
        <sz val="11"/>
        <color rgb="FF000000"/>
        <rFont val="Calibri"/>
        <family val="2"/>
      </rPr>
      <t>$6,000</t>
    </r>
    <r>
      <rPr>
        <sz val="11"/>
        <color rgb="FF000000"/>
        <rFont val="Calibri"/>
        <family val="2"/>
      </rPr>
      <t xml:space="preserve"> if you see 20-59 underserved patients per month.
</t>
    </r>
  </si>
  <si>
    <t>State dental loan repayment program | Department of Public Health &amp; Environment (colorado.gov)</t>
  </si>
  <si>
    <t>Policy?</t>
  </si>
  <si>
    <t>Kathy Jacobsen</t>
  </si>
  <si>
    <t>kathy.jacobsen@state.co.us</t>
  </si>
  <si>
    <t xml:space="preserve">N/A </t>
  </si>
  <si>
    <r>
      <t xml:space="preserve">Full-time: Up to </t>
    </r>
    <r>
      <rPr>
        <b/>
        <sz val="11"/>
        <color rgb="FF000000"/>
        <rFont val="Calibri"/>
        <family val="2"/>
      </rPr>
      <t>$50k</t>
    </r>
    <r>
      <rPr>
        <sz val="11"/>
        <color rgb="FF000000"/>
        <rFont val="Calibri"/>
        <family val="2"/>
      </rPr>
      <t xml:space="preserve"> for 2 consecutive academic years or the equivalent in a qualified faculty position
Part-time: Up to </t>
    </r>
    <r>
      <rPr>
        <b/>
        <sz val="11"/>
        <color rgb="FF000000"/>
        <rFont val="Calibri"/>
        <family val="2"/>
      </rPr>
      <t>$25k</t>
    </r>
    <r>
      <rPr>
        <sz val="11"/>
        <color rgb="FF000000"/>
        <rFont val="Calibri"/>
        <family val="2"/>
      </rPr>
      <t xml:space="preserve"> for 2 consecutive academic years or the equivalent in a qualified faculty position
</t>
    </r>
  </si>
  <si>
    <t>https://cdphe.colorado.gov/nurse-faculty-loan-repayment-program</t>
  </si>
  <si>
    <r>
      <t xml:space="preserve">Full-time obligation:
- Up to </t>
    </r>
    <r>
      <rPr>
        <b/>
        <sz val="11"/>
        <color rgb="FF000000"/>
        <rFont val="Calibri"/>
        <family val="2"/>
      </rPr>
      <t>$30,000</t>
    </r>
    <r>
      <rPr>
        <sz val="11"/>
        <color rgb="FF000000"/>
        <rFont val="Calibri"/>
        <family val="2"/>
      </rPr>
      <t xml:space="preserve"> for physicians.
- Up to </t>
    </r>
    <r>
      <rPr>
        <b/>
        <sz val="11"/>
        <color rgb="FF000000"/>
        <rFont val="Calibri"/>
        <family val="2"/>
      </rPr>
      <t>$15,000</t>
    </r>
    <r>
      <rPr>
        <sz val="11"/>
        <color rgb="FF000000"/>
        <rFont val="Calibri"/>
        <family val="2"/>
      </rPr>
      <t xml:space="preserve"> for physician assistants, advanced practice nurses, clinical pharmacists and licensed mental health providers.
Part-time obligation:
- Up to </t>
    </r>
    <r>
      <rPr>
        <b/>
        <sz val="11"/>
        <color rgb="FF000000"/>
        <rFont val="Calibri"/>
        <family val="2"/>
      </rPr>
      <t>$15,000</t>
    </r>
    <r>
      <rPr>
        <sz val="11"/>
        <color rgb="FF000000"/>
        <rFont val="Calibri"/>
        <family val="2"/>
      </rPr>
      <t xml:space="preserve"> for physicians.
- Up to </t>
    </r>
    <r>
      <rPr>
        <b/>
        <sz val="11"/>
        <color rgb="FF000000"/>
        <rFont val="Calibri"/>
        <family val="2"/>
      </rPr>
      <t>$7,500</t>
    </r>
    <r>
      <rPr>
        <sz val="11"/>
        <color rgb="FF000000"/>
        <rFont val="Calibri"/>
        <family val="2"/>
      </rPr>
      <t xml:space="preserve"> for physician assistants, advanced practice nurses, clinical pharmacists and licensed mental health providers.
</t>
    </r>
  </si>
  <si>
    <t>https://cdphe.colorado.gov/prevention-and-wellness/health-access/health-professional-loan-repayment/rural-essential-access</t>
  </si>
  <si>
    <t>C.R.S. 23-5-137
C.R.S. 24-5-102</t>
  </si>
  <si>
    <t>2012?</t>
  </si>
  <si>
    <r>
      <t xml:space="preserve">Up to </t>
    </r>
    <r>
      <rPr>
        <b/>
        <sz val="11"/>
        <color rgb="FF000000"/>
        <rFont val="Calibri"/>
        <family val="2"/>
      </rPr>
      <t>$6500</t>
    </r>
    <r>
      <rPr>
        <sz val="11"/>
        <color rgb="FF000000"/>
        <rFont val="Calibri"/>
        <family val="2"/>
      </rPr>
      <t>/year</t>
    </r>
  </si>
  <si>
    <r>
      <rPr>
        <sz val="11"/>
        <color rgb="FF000000"/>
        <rFont val="Calibri"/>
        <family val="2"/>
      </rPr>
      <t xml:space="preserve">Up to </t>
    </r>
    <r>
      <rPr>
        <b/>
        <sz val="11"/>
        <color rgb="FF000000"/>
        <rFont val="Calibri"/>
        <family val="2"/>
      </rPr>
      <t>$32,500</t>
    </r>
  </si>
  <si>
    <t>https://www.colorado.edu/law/admissions/financial-aid/lrap-loan-repayment-assistance-program</t>
  </si>
  <si>
    <t>Todd Rogers</t>
  </si>
  <si>
    <t>todd.rogers@colorado.edu</t>
  </si>
  <si>
    <t>https://portal.ct.gov/DPH/Health-Education-Management--Surveillance/SLRP/Connecticut-State-Loan-Repayment-Program-CSLRP</t>
  </si>
  <si>
    <t>DPH not accepting applications right now. Other programs but only 1 in this list is funded: https://cga.ct.gov/2021/rpt/pdf/2021-R-0044.pdf</t>
  </si>
  <si>
    <t>Sean Seepersad
Division Director, Academic Affairs</t>
  </si>
  <si>
    <t>Sean.Seepersad@ct.gov</t>
  </si>
  <si>
    <t>CGS §§ 10a-168a and 10a-168b</t>
  </si>
  <si>
    <t>1998 or 2020?</t>
  </si>
  <si>
    <t>https://cga.ct.gov/2021/rpt/pdf/2021-R-0044.pdf
https://www.cga.ct.gov/current/pub/chap_186.htm#sec_10a-168b
https://thecollegeinvestor.com/student-loan-forgiveness-programs-by-state/connecticut-student-loan-forgiveness-programs/</t>
  </si>
  <si>
    <t>Has grant funding while someone is in school and loan forgiveness after; the actual amount has conflicting info</t>
  </si>
  <si>
    <t>Ryan Tiscia
Academic Affairs</t>
  </si>
  <si>
    <t>Ryan.Tiscia@ct.gov</t>
  </si>
  <si>
    <t>NO</t>
  </si>
  <si>
    <t>Cites federal legislation</t>
  </si>
  <si>
    <t xml:space="preserve">https://dhss.delaware.gov/dhcc/slrp.html  
https://www.adea.org/advocacy/state/loan-forgiveness-programs.aspx#collapse7 
https://dhss.delaware.gov/dhcc/files/slrp_progguidelines.pdf 
</t>
  </si>
  <si>
    <t>ATTN: SLRP Program Director</t>
  </si>
  <si>
    <t>DHCC@delaware.gov</t>
  </si>
  <si>
    <t>YES</t>
  </si>
  <si>
    <t>HB 48 HA 1</t>
  </si>
  <si>
    <t>https://www.dhss.delaware.gov/dhss/dhcc/loanrepaymentnew.html; https://legis.delaware.gov/BillDetail?legislationId=48282</t>
  </si>
  <si>
    <t xml:space="preserve">https://thefloridabarfoundation.org/project/loan-repayment-assistance-program/ </t>
  </si>
  <si>
    <t>Jordan Hopkins</t>
  </si>
  <si>
    <t>No Email, fillable form –– Form is located here https://thefloridabarfoundation.org/contact/contact-staff/</t>
  </si>
  <si>
    <t xml:space="preserve">YES </t>
  </si>
  <si>
    <t>1009.66 Nursing Student Loan Forgiveness Program</t>
  </si>
  <si>
    <t xml:space="preserve">http://www.floridastudentfinancialaid.org/FFELP/Nursing_Loan_Forgiveness/NursingLoanForgiveness.html 
http://www.leg.state.fl.us/Statutes/index.cfm?App_mode=Display_Statute&amp;Search_String=&amp;URL=1000-1099/1009/Sections/1009.66.html 
http://www.floridastudentfinancialaid.org/FFELP/Nursing_Loan_Forgiveness/FAQ.html 
</t>
  </si>
  <si>
    <t>OSFA Nursing</t>
  </si>
  <si>
    <t>OSFANursing@fldoe.org</t>
  </si>
  <si>
    <t>F.S. 381.4019</t>
  </si>
  <si>
    <t xml:space="preserve">https://www2.aaoinfo.org/2-million-dental-student-loan-repayment-plan-funded-in-florida/ 
https://stateofreform.com/featured/2023/05/fda-secures-funding-to-implement-dental-student-loan-repayment-program-in-florida/ 
</t>
  </si>
  <si>
    <t>GENERAL* American Association of Orthodontists</t>
  </si>
  <si>
    <t>info@aaortho.org</t>
  </si>
  <si>
    <t>Chapter 195-16</t>
  </si>
  <si>
    <t xml:space="preserve">https://www.ruralhealthinfo.org/funding/4025  	https://healthcareworkforce.georgia.gov/loan-repayment-scholarship-programs/loan-repayment-programs  	https://www.law.cornell.edu/regulations/georgia/Ga-Comp-R--Regs-R-195-16-.01  	https://healthcareworkforce.georgia.gov/loan-repayment-scholarship-programs/loan-repayment-programs  
</t>
  </si>
  <si>
    <t>Yvette Speight</t>
  </si>
  <si>
    <t>yspeight@dch.ga.gov</t>
  </si>
  <si>
    <t xml:space="preserve">Chapter 195-14 </t>
  </si>
  <si>
    <t xml:space="preserve">https://www.adea.org/advocacy/state/loan-forgiveness-programs.aspx#collapse7 
https://healthcareworkforce.georgia.gov/loan-repayment-scholarship-programs/loan-repayment-programs 
https://rules.sos.ga.gov/gac/195-14 
</t>
  </si>
  <si>
    <t>O.C.G.A 31-34-1</t>
  </si>
  <si>
    <t xml:space="preserve">	https://healthcareworkforce.georgia.gov/loan-repayment-scholarship-programs/loan-repayment-programs </t>
  </si>
  <si>
    <t>Chapter 195-12, Rule 195-15-.01</t>
  </si>
  <si>
    <t xml:space="preserve">https://healthcareworkforce.georgia.gov/loan-repayment-scholarship-programs/loan-repayment-programs </t>
  </si>
  <si>
    <t xml:space="preserve">Chapter 195-12
O.C.G.A. §31-34-3
</t>
  </si>
  <si>
    <t xml:space="preserve">https://rules.sos.ga.gov/gac/195-12 
https://healthcareworkforce.georgia.gov/loan-repayment-scholarship-programs/loan-repayment-programs 
</t>
  </si>
  <si>
    <t>Law Act 43- Preceptor Tax Credits (2018)</t>
  </si>
  <si>
    <t xml:space="preserve">-Primary care physicians (allopathic/osteopathic); primary care advanced practice nurse practitioners; certified nurse-midwives; primary care physician assistants, health service psychologists, licensed clinical social workers, licensed professional counselors, marriage and family therapists. Primary care specialties for physicians are considered: Family Medicine, Internal Medicine, Pediatrics, Obstetrics/Gynecology, Geriatrics and Psychiatry. Primary Care Specialties for Nurse Practitioners and Physician Assistants are: Adult, Family, Pediatrics, Psychiatry/mental health, Geriatrics and Women’s health. Applicants must be United States citizens or U.S. Nationals, have no outstanding contractual obligation for health professional services to the Federal Government, State or other entity, no judgment lien against their property for a debt to the U.S. government and not be excluded, debarred, suspended, or disqualified by a Federal agency. Initial eligibility will be evaluated through background and credit checks. Awarded recipients will be selected by a subcommittee of the Hawaii Medical Education Council
-All selected will be obligated to commit to 2 years of fulltime service or 4 years of halftime service at HSLR sites. HSLR sites are public or non-profit private entities located and providing health services in primary care health professional shortage areas (HPSAs). These include federally-qualified health centers, rural health clinics, critical access hospitals, long-term care facilities, community outpatient facilities, free clinics, school based health clinics, state or federal correctional facilities and nonprofit solo or group practices in geographic HPSAs. 
</t>
  </si>
  <si>
    <t>https://oitwp02.jabsom.hawaii.edu/ahec02/wp-content/uploads/sites/16/2018/03/20182019-SLRP-application-Fillable.pdf
http://hpsafind.hrsa.gov/ 
https://www.ahec.hawaii.edu/hslrp/</t>
  </si>
  <si>
    <t xml:space="preserve">
Dr. Kelley Withy
Director</t>
  </si>
  <si>
    <t>withy@hawaii.edu</t>
  </si>
  <si>
    <t>39-501</t>
  </si>
  <si>
    <t xml:space="preserve">https://healthandwelfare.idaho.gov/providers/rural-health-and-underserved-areas/loan-repayment-and-grants; https://publicdocuments.dhw.idaho.gov/WebLink/DocView.aspx?id=23767&amp;dbid=0&amp;repo=PUBLIC-DOCUMENTS&amp;cr=1 </t>
  </si>
  <si>
    <t>Bureau of Rural Health &amp; Primary Care</t>
  </si>
  <si>
    <t>RuralHealth@dhw.idaho.gov</t>
  </si>
  <si>
    <t>Idaho Code 39, Chapter 25</t>
  </si>
  <si>
    <t>Loan Repayment and Grants | Idaho Department of Health and Welfare</t>
  </si>
  <si>
    <t>Idaho Code 39, Chapter 59</t>
  </si>
  <si>
    <t>https://healthandwelfare.idaho.gov/providers/rural-health-and-underserved-areas/loan-repayment-and-grants</t>
  </si>
  <si>
    <t xml:space="preserve">110 ILCS 947/65.56 – Higher Education Assistance Act 
</t>
  </si>
  <si>
    <t xml:space="preserve">•	https://www.isac.org/students/after-college/forgiveness-programs/illinois-teachers-and-child-care-providers-loan-repayment-program.html 
•	https://omb.illinois.gov/public/gata/csfa/Program.aspx?csfa=1385  
•	https://www.ilga.gov/legislation/ilcs/ilcs3.asp?ActID=1161&amp;ChapterID=18 
</t>
  </si>
  <si>
    <t xml:space="preserve">Although the Illinois program was initially available also to child care providers, the federal Child Care Provider Loan Forgiveness Program received no funding beyond the demonstration program, and does not accept applications.  Consequently, there is no application for the Illinois Child Care Providers Program. </t>
  </si>
  <si>
    <t>Illinois Student Assistance Commission - Main Office - Student Services</t>
  </si>
  <si>
    <t>isac.studentservices@illinois.gov</t>
  </si>
  <si>
    <t xml:space="preserve">42 USC 3797cc-21
110 ILCS 947
</t>
  </si>
  <si>
    <t>1, 2</t>
  </si>
  <si>
    <t>FY 2010 (?) / 01-05-2015</t>
  </si>
  <si>
    <t xml:space="preserve">•	https://bja.ojp.gov/program/john-r-justice/overview
•	https://www.studentdebtdestroyer.com/post/student-loan-forgiveness-illinois 
•	https://www.isac.org/students/after-college/forgiveness-programs/john-r-justice-student-loan-repayment-program.html 
•	https://www.govinfo.gov/app/details/USCODE-2014-title42/USCODE-2014-title42-chap46-subchapXX-A-sec3797cc-21/summary 
</t>
  </si>
  <si>
    <t>Illinois Student Assistance Commission - Executive Office</t>
  </si>
  <si>
    <t>shonda.brown@illinois.gov</t>
  </si>
  <si>
    <t>110 ILCS 967</t>
  </si>
  <si>
    <t xml:space="preserve">•	https://www.isac.org/students/after-college/forgiveness-programs/nurse-educator-loan-repayment-program.html 
•	https://omb.illinois.gov/public/gata/csfa/Program.aspx?csfa=1387 
•	https://www.ilga.gov/legislation/ilcs/ilcs5.asp?ActID=2813&amp;ChapterID=18 
</t>
  </si>
  <si>
    <t>110 ILCS 996 and 110 ILCS 947</t>
  </si>
  <si>
    <t xml:space="preserve">https://www.isac.org/students/after-college/forgiveness-programs/community-behavioral-health-care-professional-loan-repayment-program.html
</t>
  </si>
  <si>
    <t>Susan Fields-Giberson</t>
  </si>
  <si>
    <t>Susan.I.Fields@illinois.gov</t>
  </si>
  <si>
    <t>LV</t>
  </si>
  <si>
    <t>110 ILCS 947/65.115</t>
  </si>
  <si>
    <t>https://www.isac.org/students/after-college/forgiveness-programs/SMSWSLRP.html</t>
  </si>
  <si>
    <t>110 ILCS 972</t>
  </si>
  <si>
    <t xml:space="preserve">•	https://www.isac.org/students/after-college/forgiveness-programs/veterans-home-nurse-loan-repayment-program.html 
•	https://www.ilga.gov/legislation/ilcs/ilcs3.asp?ActID=2942&amp;ChapterID=18 
</t>
  </si>
  <si>
    <t>https://www.thestudentloancalculator.com/blog/richard-m-givan-loan-repayment-assistance-program/; https://www.inbarfoundation.org/civil-legal-assistance/#scholarships</t>
  </si>
  <si>
    <t xml:space="preserve">Indiana Bar Foundation </t>
  </si>
  <si>
    <t>info@inbarfoundation.org</t>
  </si>
  <si>
    <t>https://mckinneylaw.iu.edu/careers/lrap/index.html#:~:text=If%20you%20qualify%2C%20up%20to%2050%20percent%20of,continued%20for%20the%20duration%20of%20the%20lending%20period.</t>
  </si>
  <si>
    <t>Sonja Rice</t>
  </si>
  <si>
    <t>sorice@iupui.edu</t>
  </si>
  <si>
    <t>LV * see comments</t>
  </si>
  <si>
    <t>https://www.studentloanplanner.com/student-loan-forgiveness-indiana/; https://www.inbarfoundation.org/civil-legal-assistance/; https://freestudentloanadvice.org/forgivenessprograms/indiana-honorable-j-terrence-and-peggy-cody-loan-repayment-assistance-fund/</t>
  </si>
  <si>
    <t>"Anything Else I Should Know?:  Technically, this forgiveness gives you a new loan that you are expected to use to help pay off your existing student loans; as long as you meet all of the rules and standards laid out in the program’s rules, this new loan is then eligible for forgiveness at the end of the annual award year."</t>
  </si>
  <si>
    <t>https://www.studentloanplanner.com/student-loan-forgiveness-indiana/</t>
  </si>
  <si>
    <t>Aviva Orenstein</t>
  </si>
  <si>
    <t>aorenste@indiana.edu</t>
  </si>
  <si>
    <t>IC 21-44-6-6</t>
  </si>
  <si>
    <t>https://www.in.gov/health/cdpc/state-loan-repayment-program/#Practice_Site_Requirements; https://www.in.gov/health/cdpc/files/IN-SLRP-Overview.pdf</t>
  </si>
  <si>
    <t xml:space="preserve">Gabby Long
</t>
  </si>
  <si>
    <t>slrp@health.in.gov</t>
  </si>
  <si>
    <t>Section 261.116</t>
  </si>
  <si>
    <t xml:space="preserve">•	https://iowacollegeaid.gov/HealthCareAwardProgram  
•	https://www.legis.iowa.gov/docs/code/261.116.pdf 
</t>
  </si>
  <si>
    <t xml:space="preserve">Iowa College Aid </t>
  </si>
  <si>
    <t>info@iowacollegeaid.gov</t>
  </si>
  <si>
    <t>261.115 Health care professional recruitment program</t>
  </si>
  <si>
    <t xml:space="preserve">•	https://iowacollegeaid.gov/HealthProfessionalRecruitmentProgram 
•	https://www.legis.iowa.gov/docs/code/261.115.pdf 
</t>
  </si>
  <si>
    <t>Trish Morris, Executive Officer 1</t>
  </si>
  <si>
    <t>trish.morris@iowa.gov</t>
  </si>
  <si>
    <t>IAC 283 Ch. 24 Rule 283.24.1 Rural Iowa Primary Care Loan Repayment Program</t>
  </si>
  <si>
    <t>https://iowacollegeaid.gov/RuralIowaPrimaryCareLoanRepaymentProgram</t>
  </si>
  <si>
    <t>261.110 Teach Iowa scholar program.</t>
  </si>
  <si>
    <t>•	https://iowacollegeaid.gov/TeachIowaScholar 
•	https://www.legis.iowa.gov/docs/code/261.110.pdf  
• https://www.teach.org/aid/teach-iowa-scholar-program</t>
  </si>
  <si>
    <t>Section 76.387</t>
  </si>
  <si>
    <t>https://www.kumc.edu/community-engagement/our-divisions/rural-health/programs-and-services/kansas-bridging-plan.html</t>
  </si>
  <si>
    <t xml:space="preserve">There's conflicting info about whether it is dispersed annually or monthly https://www.kumc.edu/community-engagement/our-divisions/rural-health/programs-and-services/kansas-bridging-plan/resident-physicians/faqs.html
</t>
  </si>
  <si>
    <t>Tara Morrow</t>
  </si>
  <si>
    <t>tmorrow@kumc.edu</t>
  </si>
  <si>
    <t xml:space="preserve">https://www.kdhe.ks.gov/296/Kansas-State-Loan-Repayment-Program
https://www.kdhe.ks.gov/DocumentCenter/View/853/Overview-and-Application-Guidance-PDF
https://www.kdhe.ks.gov/DocumentCenter/View/855/Frequently-Asked-Questions-PDF?bidId=
</t>
  </si>
  <si>
    <t>kdhe.primarycare@ks.gov</t>
  </si>
  <si>
    <t xml:space="preserve">https://www.kansascommerce.gov/program/taxes-and-financing/rural-opportunity-zones-roz/
https://www.kansascommerce.gov/wp-content/uploads/2021/06/ROZ-Applicant-FAQ-FY22.062421.pdf
https://www.kansascommerce.gov/wp-content/uploads/2020/08/ROZ-Program-Evaluation-Recommendations.pdf#:~:text=The%20Kansas%20Rural%20Opportunity%20Zones%20%28ROZ%29%20program%20was,the%20105%20counties%20in%20Kansas%20hold%20ROZ%20status.
</t>
  </si>
  <si>
    <t>An applicant has to earn their degree before moving to a ROZ county</t>
  </si>
  <si>
    <t>KDC_ROZ@ks.gov</t>
  </si>
  <si>
    <t>federal funds (federal-state partnership)</t>
  </si>
  <si>
    <r>
      <t xml:space="preserve">Physicians, Dentists, Pharmacists: Up to </t>
    </r>
    <r>
      <rPr>
        <b/>
        <sz val="11"/>
        <color rgb="FF000000"/>
        <rFont val="Calibri"/>
        <family val="2"/>
        <scheme val="minor"/>
      </rPr>
      <t>$100,000</t>
    </r>
    <r>
      <rPr>
        <sz val="11"/>
        <color rgb="FF000000"/>
        <rFont val="Calibri"/>
        <family val="2"/>
        <scheme val="minor"/>
      </rPr>
      <t xml:space="preserve"> ($50k/yr) 
PAs, NPs, CNMs, Behavioral and Mental Health Specialists: Up to </t>
    </r>
    <r>
      <rPr>
        <b/>
        <sz val="11"/>
        <color rgb="FF000000"/>
        <rFont val="Calibri"/>
        <family val="2"/>
        <scheme val="minor"/>
      </rPr>
      <t>$60,000</t>
    </r>
    <r>
      <rPr>
        <sz val="11"/>
        <color rgb="FF000000"/>
        <rFont val="Calibri"/>
        <family val="2"/>
        <scheme val="minor"/>
      </rPr>
      <t xml:space="preserve"> ($30k/yr) 
RNs, RDHs, Alcohol and Substance Use Disorder Counselors: Up to</t>
    </r>
    <r>
      <rPr>
        <b/>
        <sz val="11"/>
        <color rgb="FF000000"/>
        <rFont val="Calibri"/>
        <family val="2"/>
        <scheme val="minor"/>
      </rPr>
      <t xml:space="preserve"> $40,000</t>
    </r>
    <r>
      <rPr>
        <sz val="11"/>
        <color rgb="FF000000"/>
        <rFont val="Calibri"/>
        <family val="2"/>
        <scheme val="minor"/>
      </rPr>
      <t xml:space="preserve"> ($20k/yr) </t>
    </r>
  </si>
  <si>
    <t xml:space="preserve">https://medicine.uky.edu/centers/ruralhealth/state-loan-repayment-program 
https://medicine.uky.edu/sites/default/files/inline-files/KSLRP-Fact-Sheet.pdf 
https://medicine.uky.edu/sites/default/files/2022-07/2022-KBHWI-Guidelines-Instructions_0.pdf </t>
  </si>
  <si>
    <t>Lisa Garza</t>
  </si>
  <si>
    <t>KSLRP@uky.edu</t>
  </si>
  <si>
    <t xml:space="preserve">https://raisingthebar.org/loan-repayment-assistance-program-guidelines/ 
https://raisingthebar.org/wp-content/uploads/2023/01/Loan-Repayment-Assistance-Program-Guidelines.pdf 
https://raisingthebar-org.imdc-kube01.aimit.io/wp-content/uploads/2023/06/Loan-Repayment-Guidelines.pdf  </t>
  </si>
  <si>
    <t>One page says $5k and another says $7500</t>
  </si>
  <si>
    <t xml:space="preserve"> 
Faith Jackson </t>
  </si>
  <si>
    <t xml:space="preserve">jill@raisingthebar.org 
faith@raisingthebar.org </t>
  </si>
  <si>
    <t>La. Stat. tit. 40 § 1205.4</t>
  </si>
  <si>
    <t>1992?</t>
  </si>
  <si>
    <t>https://wellaheadla.com/healthcare-access/louisiana-primary-care-office/state-loan-repayment-program/</t>
  </si>
  <si>
    <t>Program has an email form to complete</t>
  </si>
  <si>
    <r>
      <rPr>
        <sz val="11"/>
        <color rgb="FFFF0000"/>
        <rFont val="Calibri"/>
        <family val="2"/>
      </rPr>
      <t>Louisiana</t>
    </r>
    <r>
      <rPr>
        <sz val="11"/>
        <color rgb="FF000000"/>
        <rFont val="Calibri"/>
        <family val="2"/>
      </rPr>
      <t xml:space="preserve"> Physician Loan Repayment Program</t>
    </r>
  </si>
  <si>
    <t>La. Stat. tit. 40 § 1205.6</t>
  </si>
  <si>
    <t xml:space="preserve">2022 ? </t>
  </si>
  <si>
    <t xml:space="preserve">https://wellaheadla.com/healthcare-access/louisiana-primary-care-office/louisiana-physician-loan-repayment-program/ </t>
  </si>
  <si>
    <t>20-A M.R.S.A. §12501 et seq.</t>
  </si>
  <si>
    <t>https://www.famemaine.com/affording-education/pay-for-school/borrowing-student-loans/student-loan-programs/health-professions/</t>
  </si>
  <si>
    <t>There are forgivable loans provided by the program, and then there is the forgiveness component.</t>
  </si>
  <si>
    <t>Education@FAMEmaine.com</t>
  </si>
  <si>
    <t xml:space="preserve"> P.L. 2009, Ch. 488; 20-A M.R.S.A. §12107</t>
  </si>
  <si>
    <t>There are forgivable loans provided by the program, and then there is the forgiveness component. However, initial loans received post-2011 are not eligible for forgiveness.</t>
  </si>
  <si>
    <t>20-A M.R.S.A. §12122</t>
  </si>
  <si>
    <t>Same as above, but it starts with 2011</t>
  </si>
  <si>
    <t xml:space="preserve">https://www.famemaine.com/affording-education/pay-for-school/borrowing-student-loans/student-loan-programs/educators-for-maine-program/ 
https://www.famemaine.com/wp-content/uploads/2021/12/Educators-for-Maine-Loan-Forgiveness-and-Repayment-Options-brochure.pdf </t>
  </si>
  <si>
    <t>36 M.R.S. Section 5217-D</t>
  </si>
  <si>
    <r>
      <rPr>
        <sz val="11"/>
        <color rgb="FFFF0000"/>
        <rFont val="Calibri (Body)"/>
      </rPr>
      <t>Annually by s</t>
    </r>
    <r>
      <rPr>
        <sz val="11"/>
        <color theme="1"/>
        <rFont val="Calibri"/>
        <family val="2"/>
        <scheme val="minor"/>
      </rPr>
      <t>ubmitting individual worksheet</t>
    </r>
  </si>
  <si>
    <t xml:space="preserve">https://www.liveandworkinmaine.com/opportunity-maine#qualifications </t>
  </si>
  <si>
    <t>Tax credit</t>
  </si>
  <si>
    <t>income.tax@maine.gov</t>
  </si>
  <si>
    <t>https://mainelaw.maine.edu/news/applications-for-maine-laws-loan-repayment-assistance-program-open-may-1/</t>
  </si>
  <si>
    <t>Nicole Vinal, Chief Operating &amp; Business Officer</t>
  </si>
  <si>
    <t>nicole.vinal@maine.edu</t>
  </si>
  <si>
    <t>18-1501</t>
  </si>
  <si>
    <t xml:space="preserve">https://mhec.maryland.gov/preparing/Pages/FinancialAid/ProgramDescriptions/prog_larp.aspx 
https://mhec.maryland.gov/Documents/LARP%20FAQ%202023-2024.pdf 
https://mhec.maryland.gov/Documents/LARP%20ONE%20YEAR%20ONLY%2023-24%20NEW.pdf </t>
  </si>
  <si>
    <t>Confusion regarding the length of commitment.</t>
  </si>
  <si>
    <t>Mary Logan</t>
  </si>
  <si>
    <t>mary.logan1@maryland.gov</t>
  </si>
  <si>
    <t>HB 543/SB 519</t>
  </si>
  <si>
    <t xml:space="preserve">https://mhec.maryland.gov/preparing/Pages/FinancialAid/ProgramDescriptions/prog_larpdent.aspx 
https://health.maryland.gov/phpa/oralhealth/Pages/mdc-larp.aspx 
https://health.maryland.gov/phpa/oralhealth/Documents/MDCLARP_guidelines_2014.pdf </t>
  </si>
  <si>
    <t>conflicting information about renewing (2 vs. 3 years)</t>
  </si>
  <si>
    <t>Stacy Costello</t>
  </si>
  <si>
    <t>mdh.mdclarpprogram@maryland.gov</t>
  </si>
  <si>
    <t>updated 2017</t>
  </si>
  <si>
    <t xml:space="preserve">https://mmp.maryland.gov/Pages/SmartBuy/default.aspx 
https://mmp.maryland.gov/Lenders/Documents/FactSheets/MMP_FactSheet_SmartBuy.pdf 
https://mmp.maryland.gov/Pages/Eligibility.aspx </t>
  </si>
  <si>
    <t xml:space="preserve">Eligibility is a little more complex https://mmp.maryland.gov/Pages/Eligibility.aspx </t>
  </si>
  <si>
    <t>customerservice.dhcd@maryland.gov</t>
  </si>
  <si>
    <t>General Laws Ch 111 Section 25N</t>
  </si>
  <si>
    <t xml:space="preserve">https://www.mass.edu/osfa/programs/healthprofessionals.asp 
https://www.massleague.org/Programs/WorkforceDevelopment/2023MLRPFAQs.pdf 
https://www.massleague.org/Programs/WorkforceDevelopment/2023MLRPGuide.pdf </t>
  </si>
  <si>
    <t>MLRP@massleague.org</t>
  </si>
  <si>
    <t xml:space="preserve">SB 246 and SB 435 </t>
  </si>
  <si>
    <r>
      <t xml:space="preserve">MSLRP will assist those selected by providing up to </t>
    </r>
    <r>
      <rPr>
        <b/>
        <sz val="11"/>
        <color rgb="FF353535"/>
        <rFont val="Calibri"/>
        <family val="2"/>
      </rPr>
      <t xml:space="preserve">$300,000 </t>
    </r>
    <r>
      <rPr>
        <sz val="11"/>
        <color rgb="FF353535"/>
        <rFont val="Calibri"/>
        <family val="2"/>
      </rPr>
      <t>in tax-free funds to repay their educational debt over a period of up to ten years.</t>
    </r>
  </si>
  <si>
    <t>https://www.michigan.gov/mdhhs/doing-business/providers/slrp</t>
  </si>
  <si>
    <t>Brittany Brookshire</t>
  </si>
  <si>
    <t>BrookshireB1@michigan.gov.</t>
  </si>
  <si>
    <r>
      <rPr>
        <sz val="11"/>
        <color rgb="FFFF0000"/>
        <rFont val="Calibri"/>
        <family val="2"/>
        <scheme val="minor"/>
      </rPr>
      <t>N/A</t>
    </r>
    <r>
      <rPr>
        <sz val="11"/>
        <color rgb="FF000000"/>
        <rFont val="Calibri"/>
        <family val="2"/>
        <scheme val="minor"/>
      </rPr>
      <t xml:space="preserve"> </t>
    </r>
  </si>
  <si>
    <t>-Hold a license to practice dentistry in the State of Minnesota, or have plans to obtain licensure within 9 months;
-Propose to increase the availability of dental care in a designated, rural dental HPSA to rural and underserved patients, including people enrolled in public programs;
-Propose to practice in an area where there is evidence of need for increased access to care, based on data and information gathered by the applicant;
-Propose to practice in a town or city with a population of less than 15,000;
-Propose to provide services such that at least 15% of billed patients are patients enrolled in public programs, and to do so in each year of DMD service;
-Have qualifying and documented educational debt held by the US Department of Education or a registered commercial lender;
-Propose to practice general dentistry full-time, at least 4 days a week, for a period of five (5) years;
-Propose to participate in at least one annual event sponsored by the Minnesota Dental Foundation such as Give Kids a Smile (GKAS), Donated Dental Services (DDS), or Minnesota Mission of Mercy.</t>
  </si>
  <si>
    <t>https://www.mndental.org/about/foundation/programs/</t>
  </si>
  <si>
    <t xml:space="preserve">The Dedicated to Minnesota Dentists Loan Repayment for Service Program (DMD) is currently closed to new applicants. </t>
  </si>
  <si>
    <t>Sharon Oswald</t>
  </si>
  <si>
    <t>community@deltadentalmn.org</t>
  </si>
  <si>
    <r>
      <t xml:space="preserve">LRAP aims to assist with income-driven repayment amounts associated with income from qualifying employment. The
Potential LRAP-MN Contribution takes into account the applicant’s years of experience in qualifying
employment and their actual or calculated income-driven payment amount.
0-2 years of experience in qualifying employment, potential </t>
    </r>
    <r>
      <rPr>
        <b/>
        <sz val="11"/>
        <color theme="1"/>
        <rFont val="Calibri"/>
        <family val="2"/>
        <scheme val="minor"/>
      </rPr>
      <t>80%</t>
    </r>
    <r>
      <rPr>
        <sz val="11"/>
        <color theme="1"/>
        <rFont val="Calibri"/>
        <family val="2"/>
        <scheme val="minor"/>
      </rPr>
      <t xml:space="preserve"> of payment covered by LRAP-MN
3-5 years of experience in qualifying employment, potential </t>
    </r>
    <r>
      <rPr>
        <b/>
        <sz val="11"/>
        <color theme="1"/>
        <rFont val="Calibri"/>
        <family val="2"/>
        <scheme val="minor"/>
      </rPr>
      <t>85%</t>
    </r>
    <r>
      <rPr>
        <sz val="11"/>
        <color theme="1"/>
        <rFont val="Calibri"/>
        <family val="2"/>
        <scheme val="minor"/>
      </rPr>
      <t xml:space="preserve"> of payment covered by LRAP-MN
6-8 years of experience in qualifying employment, potential </t>
    </r>
    <r>
      <rPr>
        <b/>
        <sz val="11"/>
        <color theme="1"/>
        <rFont val="Calibri"/>
        <family val="2"/>
        <scheme val="minor"/>
      </rPr>
      <t xml:space="preserve">90% </t>
    </r>
    <r>
      <rPr>
        <sz val="11"/>
        <color theme="1"/>
        <rFont val="Calibri"/>
        <family val="2"/>
        <scheme val="minor"/>
      </rPr>
      <t xml:space="preserve">of payment covered by LRAP-MN
9-15 years of experience in qualifying employment, potential </t>
    </r>
    <r>
      <rPr>
        <b/>
        <sz val="11"/>
        <color theme="1"/>
        <rFont val="Calibri"/>
        <family val="2"/>
        <scheme val="minor"/>
      </rPr>
      <t>95%</t>
    </r>
    <r>
      <rPr>
        <sz val="11"/>
        <color theme="1"/>
        <rFont val="Calibri"/>
        <family val="2"/>
        <scheme val="minor"/>
      </rPr>
      <t xml:space="preserve"> of payment covered by LRAP-MN</t>
    </r>
  </si>
  <si>
    <t>https://lrapmn.org/</t>
  </si>
  <si>
    <t>Unsure about the different cycles and why some are full vs half year. Limited information on website.</t>
  </si>
  <si>
    <t>Dee Baskin</t>
  </si>
  <si>
    <t>dbaskin@mnbars.org</t>
  </si>
  <si>
    <t>M.N. 144-159 §144.1501</t>
  </si>
  <si>
    <t>Minnesota State Department of Health</t>
  </si>
  <si>
    <t>https://www.ruralhealthinfo.org/funding/4523</t>
  </si>
  <si>
    <r>
      <rPr>
        <b/>
        <sz val="11"/>
        <color rgb="FF000000"/>
        <rFont val="Calibri"/>
        <family val="2"/>
        <scheme val="minor"/>
      </rPr>
      <t xml:space="preserve">Funding is inactive. </t>
    </r>
    <r>
      <rPr>
        <sz val="11"/>
        <color rgb="FF000000"/>
        <rFont val="Calibri"/>
        <family val="2"/>
        <scheme val="minor"/>
      </rPr>
      <t xml:space="preserve">Seems that this program is (was) under the umbrella of Minnesota's Health Care Loan Forgiveness Program </t>
    </r>
  </si>
  <si>
    <t>Elizabeth Fenske and Tim Flyn</t>
  </si>
  <si>
    <t>health.loanforgiveness@state.mn.us</t>
  </si>
  <si>
    <r>
      <t>Up to</t>
    </r>
    <r>
      <rPr>
        <b/>
        <sz val="11"/>
        <color theme="1"/>
        <rFont val="Calibri"/>
        <family val="2"/>
        <scheme val="minor"/>
      </rPr>
      <t xml:space="preserve"> $41,000 per yea</t>
    </r>
    <r>
      <rPr>
        <sz val="11"/>
        <color theme="1"/>
        <rFont val="Calibri"/>
        <family val="2"/>
        <scheme val="minor"/>
      </rPr>
      <t>r with a maximum of</t>
    </r>
    <r>
      <rPr>
        <b/>
        <sz val="11"/>
        <color theme="1"/>
        <rFont val="Calibri"/>
        <family val="2"/>
        <scheme val="minor"/>
      </rPr>
      <t xml:space="preserve"> $164,000 </t>
    </r>
    <r>
      <rPr>
        <sz val="11"/>
        <color theme="1"/>
        <rFont val="Calibri"/>
        <family val="2"/>
        <scheme val="minor"/>
      </rPr>
      <t>total for the maximum four-year period</t>
    </r>
  </si>
  <si>
    <t>https://www.health.state.mn.us/facilities/ruralhealth/funding/loans/dentist.html</t>
  </si>
  <si>
    <t>Seems like the program is under the umbrella of Minnesota's Health Care Loan Forgiveness Program</t>
  </si>
  <si>
    <t>Elizabeth Fenske</t>
  </si>
  <si>
    <t xml:space="preserve"> health.loanforgiveness@state.mn.us</t>
  </si>
  <si>
    <t>M.N. 144-159 §144.1501 and M.N. 265B.431 Subdivision 36</t>
  </si>
  <si>
    <r>
      <t xml:space="preserve"> </t>
    </r>
    <r>
      <rPr>
        <b/>
        <sz val="11"/>
        <color theme="1"/>
        <rFont val="Calibri"/>
        <family val="2"/>
        <scheme val="minor"/>
      </rPr>
      <t xml:space="preserve">$6,000 annually, </t>
    </r>
    <r>
      <rPr>
        <sz val="11"/>
        <color theme="1"/>
        <rFont val="Calibri"/>
        <family val="2"/>
        <scheme val="minor"/>
      </rPr>
      <t xml:space="preserve"> not to exceed </t>
    </r>
    <r>
      <rPr>
        <b/>
        <sz val="11"/>
        <color theme="1"/>
        <rFont val="Calibri"/>
        <family val="2"/>
        <scheme val="minor"/>
      </rPr>
      <t>$24,000 total</t>
    </r>
    <r>
      <rPr>
        <sz val="11"/>
        <color theme="1"/>
        <rFont val="Calibri"/>
        <family val="2"/>
        <scheme val="minor"/>
      </rPr>
      <t xml:space="preserve"> for the maximum of four–years</t>
    </r>
  </si>
  <si>
    <t>https://www.health.state.mn.us/facilities/ruralhealth/funding/loans/nurse.html</t>
  </si>
  <si>
    <r>
      <rPr>
        <b/>
        <sz val="11"/>
        <color theme="1"/>
        <rFont val="Calibri"/>
        <family val="2"/>
        <scheme val="minor"/>
      </rPr>
      <t>$9,000 annually</t>
    </r>
    <r>
      <rPr>
        <sz val="11"/>
        <color theme="1"/>
        <rFont val="Calibri"/>
        <family val="2"/>
        <scheme val="minor"/>
      </rPr>
      <t xml:space="preserve">, not to exceed </t>
    </r>
    <r>
      <rPr>
        <b/>
        <sz val="11"/>
        <color theme="1"/>
        <rFont val="Calibri"/>
        <family val="2"/>
        <scheme val="minor"/>
      </rPr>
      <t>$36,000 total</t>
    </r>
    <r>
      <rPr>
        <sz val="11"/>
        <color theme="1"/>
        <rFont val="Calibri"/>
        <family val="2"/>
        <scheme val="minor"/>
      </rPr>
      <t xml:space="preserve"> for the maximum four-year period</t>
    </r>
  </si>
  <si>
    <t>https://www.health.state.mn.us/facilities/ruralhealth/funding/loans/nursfac.html</t>
  </si>
  <si>
    <r>
      <rPr>
        <b/>
        <sz val="11"/>
        <color theme="1"/>
        <rFont val="Calibri"/>
        <family val="2"/>
        <scheme val="minor"/>
      </rPr>
      <t>$14,000 annually</t>
    </r>
    <r>
      <rPr>
        <sz val="11"/>
        <color theme="1"/>
        <rFont val="Calibri"/>
        <family val="2"/>
        <scheme val="minor"/>
      </rPr>
      <t>, not to exceed</t>
    </r>
    <r>
      <rPr>
        <b/>
        <sz val="11"/>
        <color theme="1"/>
        <rFont val="Calibri"/>
        <family val="2"/>
        <scheme val="minor"/>
      </rPr>
      <t xml:space="preserve"> $56,000 total</t>
    </r>
    <r>
      <rPr>
        <sz val="11"/>
        <color theme="1"/>
        <rFont val="Calibri"/>
        <family val="2"/>
        <scheme val="minor"/>
      </rPr>
      <t xml:space="preserve"> for the maximum four–year period</t>
    </r>
  </si>
  <si>
    <t>https://www.health.state.mn.us/facilities/ruralhealth/funding/loans/ruralapp.html</t>
  </si>
  <si>
    <r>
      <rPr>
        <b/>
        <sz val="11"/>
        <color theme="1"/>
        <rFont val="Calibri"/>
        <family val="2"/>
        <scheme val="minor"/>
      </rPr>
      <t>$14,000 annually</t>
    </r>
    <r>
      <rPr>
        <sz val="11"/>
        <color theme="1"/>
        <rFont val="Calibri"/>
        <family val="2"/>
        <scheme val="minor"/>
      </rPr>
      <t xml:space="preserve">, not to exceed </t>
    </r>
    <r>
      <rPr>
        <b/>
        <sz val="11"/>
        <color theme="1"/>
        <rFont val="Calibri"/>
        <family val="2"/>
        <scheme val="minor"/>
      </rPr>
      <t>$56,000 total</t>
    </r>
    <r>
      <rPr>
        <sz val="11"/>
        <color theme="1"/>
        <rFont val="Calibri"/>
        <family val="2"/>
        <scheme val="minor"/>
      </rPr>
      <t xml:space="preserve"> for the maximum four–year period</t>
    </r>
  </si>
  <si>
    <t>https://www.health.state.mn.us/facilities/ruralhealth/funding/loans/rdtadt.html</t>
  </si>
  <si>
    <t>M.N. 144-159 §144.1501 and M.N. 245.462 Subdivision 18</t>
  </si>
  <si>
    <r>
      <rPr>
        <sz val="11"/>
        <color rgb="FF000000"/>
        <rFont val="Calibri"/>
        <family val="2"/>
        <scheme val="minor"/>
      </rPr>
      <t xml:space="preserve">ORHPC will make an annual payment to the participant in the amount of up to (1) </t>
    </r>
    <r>
      <rPr>
        <b/>
        <sz val="11"/>
        <color rgb="FF000000"/>
        <rFont val="Calibri"/>
        <family val="2"/>
        <scheme val="minor"/>
      </rPr>
      <t>$28,000</t>
    </r>
    <r>
      <rPr>
        <sz val="11"/>
        <color rgb="FF000000"/>
        <rFont val="Calibri"/>
        <family val="2"/>
        <scheme val="minor"/>
      </rPr>
      <t>, not to exceed</t>
    </r>
    <r>
      <rPr>
        <b/>
        <sz val="11"/>
        <color rgb="FF000000"/>
        <rFont val="Calibri"/>
        <family val="2"/>
        <scheme val="minor"/>
      </rPr>
      <t xml:space="preserve"> $112,000 </t>
    </r>
    <r>
      <rPr>
        <sz val="11"/>
        <color rgb="FF000000"/>
        <rFont val="Calibri"/>
        <family val="2"/>
        <scheme val="minor"/>
      </rPr>
      <t xml:space="preserve">for Psychologists and (2) </t>
    </r>
    <r>
      <rPr>
        <b/>
        <sz val="11"/>
        <color rgb="FF000000"/>
        <rFont val="Calibri"/>
        <family val="2"/>
        <scheme val="minor"/>
      </rPr>
      <t>$11,000</t>
    </r>
    <r>
      <rPr>
        <sz val="11"/>
        <color rgb="FF000000"/>
        <rFont val="Calibri"/>
        <family val="2"/>
        <scheme val="minor"/>
      </rPr>
      <t xml:space="preserve">, not to exceed </t>
    </r>
    <r>
      <rPr>
        <b/>
        <sz val="11"/>
        <color rgb="FF000000"/>
        <rFont val="Calibri"/>
        <family val="2"/>
        <scheme val="minor"/>
      </rPr>
      <t xml:space="preserve">$44,000 </t>
    </r>
    <r>
      <rPr>
        <sz val="11"/>
        <color rgb="FF000000"/>
        <rFont val="Calibri"/>
        <family val="2"/>
        <scheme val="minor"/>
      </rPr>
      <t>for Licensed Independent Clinical Social Workers, Licensed Marriage and Family Therapists, Licensed Professional Clinical Counselors, and Licensed Alcohol and Drug Counselors for the maximum four–year period</t>
    </r>
  </si>
  <si>
    <t>https://www.health.state.mn.us/facilities/ruralhealth/funding/loans/ruralmental.html</t>
  </si>
  <si>
    <r>
      <rPr>
        <b/>
        <sz val="11"/>
        <color theme="1"/>
        <rFont val="Calibri"/>
        <family val="2"/>
        <scheme val="minor"/>
      </rPr>
      <t>$24,000 annually</t>
    </r>
    <r>
      <rPr>
        <sz val="11"/>
        <color theme="1"/>
        <rFont val="Calibri"/>
        <family val="2"/>
        <scheme val="minor"/>
      </rPr>
      <t>, not to exceed</t>
    </r>
    <r>
      <rPr>
        <b/>
        <sz val="11"/>
        <color theme="1"/>
        <rFont val="Calibri"/>
        <family val="2"/>
        <scheme val="minor"/>
      </rPr>
      <t xml:space="preserve"> $96,000 total</t>
    </r>
    <r>
      <rPr>
        <sz val="11"/>
        <color theme="1"/>
        <rFont val="Calibri"/>
        <family val="2"/>
        <scheme val="minor"/>
      </rPr>
      <t xml:space="preserve"> for the maximum four–year period</t>
    </r>
  </si>
  <si>
    <t>https://www.health.state.mn.us/facilities/ruralhealth/funding/loans/pharm.html</t>
  </si>
  <si>
    <r>
      <rPr>
        <b/>
        <sz val="11"/>
        <color rgb="FF000000"/>
        <rFont val="Calibri"/>
        <family val="2"/>
        <scheme val="minor"/>
      </rPr>
      <t>$33,000 annually</t>
    </r>
    <r>
      <rPr>
        <sz val="11"/>
        <color rgb="FF000000"/>
        <rFont val="Calibri"/>
        <family val="2"/>
        <scheme val="minor"/>
      </rPr>
      <t>, not to exceed</t>
    </r>
    <r>
      <rPr>
        <b/>
        <sz val="11"/>
        <color rgb="FF000000"/>
        <rFont val="Calibri"/>
        <family val="2"/>
        <scheme val="minor"/>
      </rPr>
      <t xml:space="preserve"> $132,000 total</t>
    </r>
    <r>
      <rPr>
        <sz val="11"/>
        <color rgb="FF000000"/>
        <rFont val="Calibri"/>
        <family val="2"/>
        <scheme val="minor"/>
      </rPr>
      <t xml:space="preserve"> for the maximum four–year period</t>
    </r>
  </si>
  <si>
    <t>https://www.health.state.mn.us/facilities/ruralhealth/funding/loans/ruralphys.html</t>
  </si>
  <si>
    <r>
      <rPr>
        <b/>
        <sz val="11"/>
        <color theme="1"/>
        <rFont val="Calibri"/>
        <family val="2"/>
        <scheme val="minor"/>
      </rPr>
      <t>$6,000 annually</t>
    </r>
    <r>
      <rPr>
        <sz val="11"/>
        <color theme="1"/>
        <rFont val="Calibri"/>
        <family val="2"/>
        <scheme val="minor"/>
      </rPr>
      <t>, not to exceed</t>
    </r>
    <r>
      <rPr>
        <b/>
        <sz val="11"/>
        <color theme="1"/>
        <rFont val="Calibri"/>
        <family val="2"/>
        <scheme val="minor"/>
      </rPr>
      <t xml:space="preserve"> $24,000</t>
    </r>
    <r>
      <rPr>
        <sz val="11"/>
        <color theme="1"/>
        <rFont val="Calibri"/>
        <family val="2"/>
        <scheme val="minor"/>
      </rPr>
      <t xml:space="preserve"> total for the maximum four–year period</t>
    </r>
  </si>
  <si>
    <t>https://www.health.state.mn.us/facilities/ruralhealth/funding/loans/publichealth.html</t>
  </si>
  <si>
    <t>Section 388I of the Public Health Service Act, as amended by Public Law 101-597 and Public Law 111-148; HRSA-22-048, State Loan Repayment Program, CFDA 93.165</t>
  </si>
  <si>
    <r>
      <rPr>
        <sz val="11"/>
        <color rgb="FF000000"/>
        <rFont val="Calibri"/>
        <family val="2"/>
        <scheme val="minor"/>
      </rPr>
      <t xml:space="preserve">The program is funded </t>
    </r>
    <r>
      <rPr>
        <b/>
        <sz val="11"/>
        <color rgb="FF000000"/>
        <rFont val="Calibri"/>
        <family val="2"/>
        <scheme val="minor"/>
      </rPr>
      <t>$555,205</t>
    </r>
    <r>
      <rPr>
        <sz val="11"/>
        <color rgb="FF000000"/>
        <rFont val="Calibri"/>
        <family val="2"/>
        <scheme val="minor"/>
      </rPr>
      <t xml:space="preserve"> in federal grant funds and </t>
    </r>
    <r>
      <rPr>
        <b/>
        <sz val="11"/>
        <color rgb="FF000000"/>
        <rFont val="Calibri"/>
        <family val="2"/>
        <scheme val="minor"/>
      </rPr>
      <t>$100,000</t>
    </r>
    <r>
      <rPr>
        <sz val="11"/>
        <color rgb="FF000000"/>
        <rFont val="Calibri"/>
        <family val="2"/>
        <scheme val="minor"/>
      </rPr>
      <t xml:space="preserve"> by state appropriation.
 The MN SLRP provides funds for repayment of qualifying educational loans of up to</t>
    </r>
    <r>
      <rPr>
        <b/>
        <sz val="11"/>
        <color rgb="FF000000"/>
        <rFont val="Calibri"/>
        <family val="2"/>
        <scheme val="minor"/>
      </rPr>
      <t xml:space="preserve"> $20,000</t>
    </r>
    <r>
      <rPr>
        <sz val="11"/>
        <color rgb="FF000000"/>
        <rFont val="Calibri"/>
        <family val="2"/>
        <scheme val="minor"/>
      </rPr>
      <t xml:space="preserve"> annually for full-time primary care providers and up to </t>
    </r>
    <r>
      <rPr>
        <b/>
        <sz val="11"/>
        <color rgb="FF000000"/>
        <rFont val="Calibri"/>
        <family val="2"/>
        <scheme val="minor"/>
      </rPr>
      <t>$10,000</t>
    </r>
    <r>
      <rPr>
        <sz val="11"/>
        <color rgb="FF000000"/>
        <rFont val="Calibri"/>
        <family val="2"/>
        <scheme val="minor"/>
      </rPr>
      <t xml:space="preserve"> annually for half-time primary care providers.</t>
    </r>
  </si>
  <si>
    <t>1) https://www.health.state.mn.us/facilities/ruralhealth/funding/repayment/index.html 2) https://www.health.state.mn.us/facilities/ruralhealth/funding/repayment/docs/2022_23slrppin.pdf</t>
  </si>
  <si>
    <t>M.N. 144-159 §144.1501 and Code of Federal Regulations, title 42, section 51, chapter 303.</t>
  </si>
  <si>
    <r>
      <rPr>
        <sz val="11"/>
        <color rgb="FF000000"/>
        <rFont val="Calibri"/>
        <family val="2"/>
        <scheme val="minor"/>
      </rPr>
      <t xml:space="preserve">Annual payment to the participant in the amount of </t>
    </r>
    <r>
      <rPr>
        <b/>
        <sz val="11"/>
        <color rgb="FF000000"/>
        <rFont val="Calibri"/>
        <family val="2"/>
        <scheme val="minor"/>
      </rPr>
      <t>$14,000</t>
    </r>
    <r>
      <rPr>
        <sz val="11"/>
        <color rgb="FF000000"/>
        <rFont val="Calibri"/>
        <family val="2"/>
        <scheme val="minor"/>
      </rPr>
      <t xml:space="preserve">, not to exceed </t>
    </r>
    <r>
      <rPr>
        <b/>
        <sz val="11"/>
        <color rgb="FF000000"/>
        <rFont val="Calibri"/>
        <family val="2"/>
        <scheme val="minor"/>
      </rPr>
      <t>$56,000</t>
    </r>
    <r>
      <rPr>
        <sz val="11"/>
        <color rgb="FF000000"/>
        <rFont val="Calibri"/>
        <family val="2"/>
        <scheme val="minor"/>
      </rPr>
      <t xml:space="preserve"> total for the maximum four–year period</t>
    </r>
  </si>
  <si>
    <t>https://www.health.state.mn.us/facilities/ruralhealth/funding/loans/urbanapp.html</t>
  </si>
  <si>
    <t xml:space="preserve">M.N. 144-159 §144.1501 and M.N. 245.462 Subdivision 18 </t>
  </si>
  <si>
    <r>
      <rPr>
        <sz val="11"/>
        <color rgb="FF000000"/>
        <rFont val="Calibri"/>
        <family val="2"/>
        <scheme val="minor"/>
      </rPr>
      <t xml:space="preserve">Participants are eligible to participate for up to four years in the program as a mental health professional in an underserved urban community. ORHPC will make an annual payment to the participant in the amount of up to </t>
    </r>
    <r>
      <rPr>
        <b/>
        <sz val="11"/>
        <color rgb="FF000000"/>
        <rFont val="Calibri"/>
        <family val="2"/>
        <scheme val="minor"/>
      </rPr>
      <t xml:space="preserve">(1) $28,000, not to exceed $112,000 </t>
    </r>
    <r>
      <rPr>
        <sz val="11"/>
        <color rgb="FF000000"/>
        <rFont val="Calibri"/>
        <family val="2"/>
        <scheme val="minor"/>
      </rPr>
      <t>for Psychologists and</t>
    </r>
    <r>
      <rPr>
        <b/>
        <sz val="11"/>
        <color rgb="FF000000"/>
        <rFont val="Calibri"/>
        <family val="2"/>
        <scheme val="minor"/>
      </rPr>
      <t xml:space="preserve"> (2) $11,000, not to exceed $44,000</t>
    </r>
    <r>
      <rPr>
        <sz val="11"/>
        <color rgb="FF000000"/>
        <rFont val="Calibri"/>
        <family val="2"/>
        <scheme val="minor"/>
      </rPr>
      <t xml:space="preserve"> for Independent Clinical Social Workers, Marriage and Family Therapists, Licensed Professional Clinical Counselors, and Licensed Alcohol and Drug Counselors for the maximum four-year period</t>
    </r>
  </si>
  <si>
    <t>https://www.health.state.mn.us/facilities/ruralhealth/funding/loans/urbanmental.html</t>
  </si>
  <si>
    <r>
      <rPr>
        <b/>
        <sz val="11"/>
        <color rgb="FF000000"/>
        <rFont val="Calibri"/>
        <family val="2"/>
        <scheme val="minor"/>
      </rPr>
      <t xml:space="preserve">$33,000 </t>
    </r>
    <r>
      <rPr>
        <b/>
        <sz val="11"/>
        <color rgb="FFFF0000"/>
        <rFont val="Calibri"/>
        <family val="2"/>
        <scheme val="minor"/>
      </rPr>
      <t>annually,</t>
    </r>
    <r>
      <rPr>
        <b/>
        <sz val="11"/>
        <color rgb="FF000000"/>
        <rFont val="Calibri"/>
        <family val="2"/>
        <scheme val="minor"/>
      </rPr>
      <t xml:space="preserve"> </t>
    </r>
    <r>
      <rPr>
        <sz val="11"/>
        <color rgb="FF000000"/>
        <rFont val="Calibri"/>
        <family val="2"/>
        <scheme val="minor"/>
      </rPr>
      <t xml:space="preserve">not to exceed </t>
    </r>
    <r>
      <rPr>
        <b/>
        <sz val="11"/>
        <color rgb="FF000000"/>
        <rFont val="Calibri"/>
        <family val="2"/>
        <scheme val="minor"/>
      </rPr>
      <t xml:space="preserve">$132,000 </t>
    </r>
    <r>
      <rPr>
        <sz val="11"/>
        <color rgb="FF000000"/>
        <rFont val="Calibri"/>
        <family val="2"/>
        <scheme val="minor"/>
      </rPr>
      <t>total for the maximum four-year period</t>
    </r>
  </si>
  <si>
    <t>https://www.health.state.mn.us/facilities/ruralhealth/funding/loans/urbanphys.html</t>
  </si>
  <si>
    <t xml:space="preserve">Minn. Stat. § 136A.1794. </t>
  </si>
  <si>
    <t xml:space="preserve">Program participants receive $3,000 in loan forgiveness per year,
but may not receive more than the balance of their student loans.
</t>
  </si>
  <si>
    <t>https://www.house.mn.gov/hrd/pubs/stloanfrg.pdf</t>
  </si>
  <si>
    <t xml:space="preserve">5 Minn. Stat. § 136A.1789. </t>
  </si>
  <si>
    <t>same as above</t>
  </si>
  <si>
    <t>Minn. Stat. § 144.1501</t>
  </si>
  <si>
    <t xml:space="preserve">same as above </t>
  </si>
  <si>
    <t>Minn. Stat. § 136A.1791</t>
  </si>
  <si>
    <t xml:space="preserve">same as above and https://www.ohe.state.mn.us/mPg.cfm?pageID=2191 </t>
  </si>
  <si>
    <t>9 Minn. Stat. § 136A.1795</t>
  </si>
  <si>
    <t xml:space="preserve">same town </t>
  </si>
  <si>
    <t>37-106-36</t>
  </si>
  <si>
    <t>State</t>
  </si>
  <si>
    <r>
      <t xml:space="preserve">First-year recipients working in a non-shortage area receive up to </t>
    </r>
    <r>
      <rPr>
        <b/>
        <sz val="11"/>
        <color rgb="FF000000"/>
        <rFont val="Calibri"/>
        <family val="2"/>
        <scheme val="minor"/>
      </rPr>
      <t>$1,500 annually</t>
    </r>
    <r>
      <rPr>
        <sz val="11"/>
        <color rgb="FF000000"/>
        <rFont val="Calibri"/>
        <family val="2"/>
        <scheme val="minor"/>
      </rPr>
      <t xml:space="preserve">; first-year recipients working in a critical shortage area receive up to </t>
    </r>
    <r>
      <rPr>
        <b/>
        <sz val="11"/>
        <color rgb="FF000000"/>
        <rFont val="Calibri"/>
        <family val="2"/>
        <scheme val="minor"/>
      </rPr>
      <t>$4,000 annually.</t>
    </r>
    <r>
      <rPr>
        <sz val="11"/>
        <color rgb="FF000000"/>
        <rFont val="Calibri"/>
        <family val="2"/>
        <scheme val="minor"/>
      </rPr>
      <t xml:space="preserve">
Second-year recipients working in a non-shortage area receive up to </t>
    </r>
    <r>
      <rPr>
        <b/>
        <sz val="11"/>
        <color rgb="FF000000"/>
        <rFont val="Calibri"/>
        <family val="2"/>
        <scheme val="minor"/>
      </rPr>
      <t>$2,500 annually</t>
    </r>
    <r>
      <rPr>
        <sz val="11"/>
        <color rgb="FF000000"/>
        <rFont val="Calibri"/>
        <family val="2"/>
        <scheme val="minor"/>
      </rPr>
      <t xml:space="preserve">; second-year recipients working in a critical shortage area receive up to </t>
    </r>
    <r>
      <rPr>
        <b/>
        <sz val="11"/>
        <color rgb="FF000000"/>
        <rFont val="Calibri"/>
        <family val="2"/>
        <scheme val="minor"/>
      </rPr>
      <t>$5,000 annually.</t>
    </r>
    <r>
      <rPr>
        <sz val="11"/>
        <color rgb="FF000000"/>
        <rFont val="Calibri"/>
        <family val="2"/>
        <scheme val="minor"/>
      </rPr>
      <t xml:space="preserve">
Third-year recipients working in a non-shortage area receive up to </t>
    </r>
    <r>
      <rPr>
        <b/>
        <sz val="11"/>
        <color rgb="FF000000"/>
        <rFont val="Calibri"/>
        <family val="2"/>
        <scheme val="minor"/>
      </rPr>
      <t>$3,500 annually</t>
    </r>
    <r>
      <rPr>
        <sz val="11"/>
        <color rgb="FF000000"/>
        <rFont val="Calibri"/>
        <family val="2"/>
        <scheme val="minor"/>
      </rPr>
      <t xml:space="preserve">; third-year recipients working in a critical shortage area receive up to </t>
    </r>
    <r>
      <rPr>
        <b/>
        <sz val="11"/>
        <color rgb="FF000000"/>
        <rFont val="Calibri"/>
        <family val="2"/>
        <scheme val="minor"/>
      </rPr>
      <t>$6,000 annually.</t>
    </r>
  </si>
  <si>
    <t>https://www.msfinancialaid.org/wrtr/</t>
  </si>
  <si>
    <t>CONTACT FORM</t>
  </si>
  <si>
    <t>https://www.msfinancialaid.org/contactsfa/</t>
  </si>
  <si>
    <t>19 CSR 10-3.030</t>
  </si>
  <si>
    <t>federal</t>
  </si>
  <si>
    <t>2002 (current form)</t>
  </si>
  <si>
    <r>
      <rPr>
        <b/>
        <sz val="11"/>
        <color rgb="FF000000"/>
        <rFont val="Calibri"/>
        <family val="2"/>
      </rPr>
      <t>$50,000 annually</t>
    </r>
    <r>
      <rPr>
        <sz val="11"/>
        <color rgb="FF000000"/>
        <rFont val="Calibri"/>
        <family val="2"/>
      </rPr>
      <t xml:space="preserve"> for eligible primary care physicians and dentists (MD, DO, DDS, DMD)</t>
    </r>
  </si>
  <si>
    <t>https://health.mo.gov/living/families/primarycare/loanrepayment/slrp.php</t>
  </si>
  <si>
    <t>DHSS.LoanRepayment@health.mo.gov</t>
  </si>
  <si>
    <t>19 CSR 10-6.010</t>
  </si>
  <si>
    <t>1963 or 1990?</t>
  </si>
  <si>
    <r>
      <rPr>
        <b/>
        <sz val="11"/>
        <color rgb="FF000000"/>
        <rFont val="Calibri"/>
        <family val="2"/>
      </rPr>
      <t>$5,000 annually</t>
    </r>
    <r>
      <rPr>
        <sz val="11"/>
        <color rgb="FF000000"/>
        <rFont val="Calibri"/>
        <family val="2"/>
      </rPr>
      <t xml:space="preserve"> for Practical Nursing Students (LPN) and </t>
    </r>
    <r>
      <rPr>
        <b/>
        <sz val="11"/>
        <color rgb="FF000000"/>
        <rFont val="Calibri"/>
        <family val="2"/>
      </rPr>
      <t>$10,000 for Professional Nursing Students</t>
    </r>
    <r>
      <rPr>
        <sz val="11"/>
        <color rgb="FF000000"/>
        <rFont val="Calibri"/>
        <family val="2"/>
      </rPr>
      <t xml:space="preserve"> (RN, ADN, DN, BSN, MSN, APN, DNP)</t>
    </r>
  </si>
  <si>
    <t>https://health.mo.gov/living/families/primarycare/healthprofloans/</t>
  </si>
  <si>
    <t>ORHPCinfo@health.mo.gov </t>
  </si>
  <si>
    <t>19 CSR 10-4.010</t>
  </si>
  <si>
    <r>
      <rPr>
        <sz val="11"/>
        <color rgb="FF000000"/>
        <rFont val="Calibri"/>
        <family val="2"/>
      </rPr>
      <t xml:space="preserve">The Primary Care Resource Initiative for Missouri (PRIMO) program recognizes and expresses appreciation to the Missouri Hospital Association for donations to help fund the PRIMO program.
There are four components to PRIMO: student loans, recruitment/placement, health professional loan repayment, health care delivery systems. 
</t>
    </r>
    <r>
      <rPr>
        <b/>
        <sz val="11"/>
        <color rgb="FF000000"/>
        <rFont val="Calibri"/>
        <family val="2"/>
      </rPr>
      <t>Student Loans:</t>
    </r>
    <r>
      <rPr>
        <sz val="11"/>
        <color rgb="FF000000"/>
        <rFont val="Calibri"/>
        <family val="2"/>
      </rPr>
      <t xml:space="preserve"> The PRIMO program is a competitive state program that awards funding to Missouri residents attending a Missouri institution pursuing training leading to Missouri licensure as primary care physicians, dentists, dental hygienists, psychiatrists, and other mental health practitioners. Upon completion of training, the PRIMO recipient completes a service obligation by working in a designated underserved area, in Missouri, experiencing shortages of medical, mental health, and dental professionals. 
</t>
    </r>
    <r>
      <rPr>
        <b/>
        <sz val="11"/>
        <color rgb="FF000000"/>
        <rFont val="Calibri"/>
        <family val="2"/>
      </rPr>
      <t>Recruitment and Replacement Services:</t>
    </r>
    <r>
      <rPr>
        <sz val="11"/>
        <color rgb="FF000000"/>
        <rFont val="Calibri"/>
        <family val="2"/>
      </rPr>
      <t xml:space="preserve"> The Department of Health and Senior Services partners with organizations to assist with the recruitment and placement of health care professionals in Missouri HPSAs. 
</t>
    </r>
    <r>
      <rPr>
        <b/>
        <sz val="11"/>
        <color rgb="FF000000"/>
        <rFont val="Calibri"/>
        <family val="2"/>
      </rPr>
      <t xml:space="preserve">Health Professional Loan Repayment: </t>
    </r>
    <r>
      <rPr>
        <sz val="11"/>
        <color rgb="FF000000"/>
        <rFont val="Calibri"/>
        <family val="2"/>
      </rPr>
      <t xml:space="preserve">PRIMO recipients complete their loan repayment through obtaining qualifying employment to earn forgiveness by working in an underserved area in primary care. 
</t>
    </r>
    <r>
      <rPr>
        <b/>
        <sz val="11"/>
        <color rgb="FF000000"/>
        <rFont val="Calibri"/>
        <family val="2"/>
      </rPr>
      <t xml:space="preserve">Health Care Delivery Systems: </t>
    </r>
    <r>
      <rPr>
        <sz val="11"/>
        <color rgb="FF000000"/>
        <rFont val="Calibri"/>
        <family val="2"/>
      </rPr>
      <t xml:space="preserve"> seek to improve the delivery of health care by partnering with statewide organizations, communities, and academic institutions to support the building and equipping of clinics, treatment centers and other economically sustainable health care delivery sites.</t>
    </r>
  </si>
  <si>
    <r>
      <rPr>
        <sz val="11"/>
        <color rgb="FF000000"/>
        <rFont val="Calibri"/>
        <family val="2"/>
        <scheme val="minor"/>
      </rPr>
      <t xml:space="preserve">Amounts are based on student's chosen discipline, educational status and the institutions tuition. 
</t>
    </r>
    <r>
      <rPr>
        <b/>
        <sz val="11"/>
        <color rgb="FF000000"/>
        <rFont val="Calibri"/>
        <family val="2"/>
        <scheme val="minor"/>
      </rPr>
      <t xml:space="preserve">*$5,000 </t>
    </r>
    <r>
      <rPr>
        <sz val="11"/>
        <color rgb="FF000000"/>
        <rFont val="Calibri"/>
        <family val="2"/>
        <scheme val="minor"/>
      </rPr>
      <t xml:space="preserve">per year (maximum 4 loans) for full time undergraduate or dental hygenist students
</t>
    </r>
    <r>
      <rPr>
        <b/>
        <sz val="11"/>
        <color rgb="FF000000"/>
        <rFont val="Calibri"/>
        <family val="2"/>
        <scheme val="minor"/>
      </rPr>
      <t>*$3,000</t>
    </r>
    <r>
      <rPr>
        <sz val="11"/>
        <color rgb="FF000000"/>
        <rFont val="Calibri"/>
        <family val="2"/>
        <scheme val="minor"/>
      </rPr>
      <t xml:space="preserve"> per year (maximum 6 loans) for part time undergraduate or dental hygenist students
</t>
    </r>
    <r>
      <rPr>
        <b/>
        <sz val="11"/>
        <color rgb="FF000000"/>
        <rFont val="Calibri"/>
        <family val="2"/>
        <scheme val="minor"/>
      </rPr>
      <t>*$10,000</t>
    </r>
    <r>
      <rPr>
        <sz val="11"/>
        <color rgb="FF000000"/>
        <rFont val="Calibri"/>
        <family val="2"/>
        <scheme val="minor"/>
      </rPr>
      <t xml:space="preserve"> per year (years 1 and 2 of a 6-year program) for full time Allopathic or Osteopathic Medical or Dental Program
</t>
    </r>
    <r>
      <rPr>
        <b/>
        <sz val="11"/>
        <color rgb="FF000000"/>
        <rFont val="Calibri"/>
        <family val="2"/>
        <scheme val="minor"/>
      </rPr>
      <t xml:space="preserve">*$20,000-$25,000 </t>
    </r>
    <r>
      <rPr>
        <sz val="11"/>
        <color rgb="FF000000"/>
        <rFont val="Calibri"/>
        <family val="2"/>
        <scheme val="minor"/>
      </rPr>
      <t xml:space="preserve">per year (years 3 through 6 of a 6-year program) for full time Allopathic or Osteopathic Medical or Dental Program 
</t>
    </r>
    <r>
      <rPr>
        <b/>
        <sz val="11"/>
        <color rgb="FF000000"/>
        <rFont val="Calibri"/>
        <family val="2"/>
        <scheme val="minor"/>
      </rPr>
      <t>*$20,000-$25,000</t>
    </r>
    <r>
      <rPr>
        <sz val="11"/>
        <color rgb="FF000000"/>
        <rFont val="Calibri"/>
        <family val="2"/>
        <scheme val="minor"/>
      </rPr>
      <t xml:space="preserve"> per year (maximum 4 years of a 4-year program) for full time Allopathic or Osteopathic Medical or Dental Program 
</t>
    </r>
    <r>
      <rPr>
        <b/>
        <sz val="11"/>
        <color rgb="FF000000"/>
        <rFont val="Calibri"/>
        <family val="2"/>
        <scheme val="minor"/>
      </rPr>
      <t xml:space="preserve">*$10,000 </t>
    </r>
    <r>
      <rPr>
        <sz val="11"/>
        <color rgb="FF000000"/>
        <rFont val="Calibri"/>
        <family val="2"/>
        <scheme val="minor"/>
      </rPr>
      <t>per year (maximum 3 loans) for full time Selected Primary Care Resident Physicians</t>
    </r>
  </si>
  <si>
    <t>https://health.mo.gov/living/families/primarycare/primo/</t>
  </si>
  <si>
    <t>ORHPCinfo@health.mo.gov</t>
  </si>
  <si>
    <t>20-26-1501 through 1510</t>
  </si>
  <si>
    <r>
      <t xml:space="preserve">Maximum amount of </t>
    </r>
    <r>
      <rPr>
        <b/>
        <sz val="11"/>
        <color theme="1"/>
        <rFont val="Calibri"/>
        <family val="2"/>
        <scheme val="minor"/>
      </rPr>
      <t>$150,000</t>
    </r>
    <r>
      <rPr>
        <sz val="11"/>
        <color theme="1"/>
        <rFont val="Calibri"/>
        <family val="2"/>
        <scheme val="minor"/>
      </rPr>
      <t xml:space="preserve"> over a 5-year period of verified medical service.</t>
    </r>
  </si>
  <si>
    <t>https://mus.edu/Prepare/Pay/Loans/MRPIP-application.html ; https://leg.mt.gov/content/Committees/Interim/2021-2022/Children-Families/Studies/SJR-14/jan2022-mr-pip-oche-report.pdf</t>
  </si>
  <si>
    <t>AwardMontana@montana.edu</t>
  </si>
  <si>
    <t>79-8, 151</t>
  </si>
  <si>
    <r>
      <rPr>
        <b/>
        <sz val="11"/>
        <color rgb="FF000000"/>
        <rFont val="Calibri"/>
        <family val="2"/>
        <scheme val="minor"/>
      </rPr>
      <t>$180,000-$200,000</t>
    </r>
    <r>
      <rPr>
        <sz val="11"/>
        <color rgb="FF000000"/>
        <rFont val="Calibri"/>
        <family val="2"/>
        <scheme val="minor"/>
      </rPr>
      <t xml:space="preserve"> maximum for doctors and dentists
</t>
    </r>
    <r>
      <rPr>
        <b/>
        <sz val="11"/>
        <color rgb="FF000000"/>
        <rFont val="Calibri"/>
        <family val="2"/>
        <scheme val="minor"/>
      </rPr>
      <t xml:space="preserve">$90,000 to $100,000 </t>
    </r>
    <r>
      <rPr>
        <sz val="11"/>
        <color rgb="FF000000"/>
        <rFont val="Calibri"/>
        <family val="2"/>
        <scheme val="minor"/>
      </rPr>
      <t>for other professions</t>
    </r>
  </si>
  <si>
    <t>https://gis.ne.gov/portal/apps/experiencebuilder/experience/?id=e3bbcc604b72448582d83843cf7eb494</t>
  </si>
  <si>
    <t>Two programs are listed under the Nebraska Loan Repayment Program: 1) Nebraska State Loan Repayment Program, and 2) NHSC Nebraska Loan Repayment Program. Unsure about the difference between the two, we might need to do a bit more digging.</t>
  </si>
  <si>
    <t>Rachael Wolfe and Jok Akech</t>
  </si>
  <si>
    <t>rachael.wolfe@nebraska.gov / jok.akech@nebraska.gov</t>
  </si>
  <si>
    <t>ZS/DL</t>
  </si>
  <si>
    <t>NV AB44</t>
  </si>
  <si>
    <r>
      <rPr>
        <b/>
        <sz val="11"/>
        <color rgb="FF000000"/>
        <rFont val="Calibri"/>
        <family val="2"/>
        <scheme val="minor"/>
      </rPr>
      <t xml:space="preserve">85% maximum </t>
    </r>
    <r>
      <rPr>
        <sz val="11"/>
        <color rgb="FF000000"/>
        <rFont val="Calibri"/>
        <family val="2"/>
        <scheme val="minor"/>
      </rPr>
      <t xml:space="preserve"> of unpaid nursing debt (no exact amount stated). 60 Percent of Total Qualifying Nursing Educational Loan Balance  for an initial two-year service commitment and optional Additional 25 Percent of Total Qualifying Nursing Educational Loan Balance for an optional third year of service</t>
    </r>
  </si>
  <si>
    <t>https://dpbh.nv.gov/Programs/NHSC/National_Health_Service_Corps_and_Nurse_Corps_Programs_-_Home/ ; https://bhw.hrsa.gov/funding/apply-loan-repayment/nurse-corps</t>
  </si>
  <si>
    <t xml:space="preserve">nvpco@health.nv.gov </t>
  </si>
  <si>
    <t xml:space="preserve">NV AB45 </t>
  </si>
  <si>
    <t>https://osit.nv.gov/Loan_Repayment/Loan_Repayment_Program/ ; https://osit.nv.gov/uploadedFiles/ositnvgov/Content/Loan_Repayment/Loan%20Repayment%20Policy%20Guidance%20Document%20Final.pdf</t>
  </si>
  <si>
    <t>Debbie Petrelli</t>
  </si>
  <si>
    <t>dpetrelli@gov.nv.gov</t>
  </si>
  <si>
    <t>N/A (education chapter repealed); uses Public Health Service Act</t>
  </si>
  <si>
    <r>
      <rPr>
        <b/>
        <sz val="11"/>
        <color rgb="FF000000"/>
        <rFont val="Calibri"/>
        <family val="2"/>
      </rPr>
      <t xml:space="preserve">Full time
State of New Hampshire SLRP will offset graduate or undergraduate educational loans to full-time Tier 1 primary care physicians, dentists, psychiatrists, and hospitalists for $75,000 for a minimum service obligation of 36 months with an opportunity of an extension for an additional 24 months at $40,000 as well as full-time eligible Tier 2 health care professionals for $45,000 for a minimum service obligation of 36 months with an opportunity of an extension for an additional 24 months at $20,000. Tier 3 registered dental hygienists, licensed alcohol and drug counselors, and primary care RNs are eligible for $30,000 for a minimum service obligation of 36 months with an opportunity of an extension for an additional 24 months at $10,000.
Part time
</t>
    </r>
    <r>
      <rPr>
        <sz val="11"/>
        <color rgb="FF000000"/>
        <rFont val="Calibri"/>
        <family val="2"/>
      </rPr>
      <t>State of New Hampshire SLRP will offset graduate or undergraduate educational loans to part-time primary care physicians, dentists, psychiatrists, and hospitalists for $27,500 for a minimum service obligation of 24 months with an opportunity of an extension for an additional 12 months at $10,000 as well as part-time eligible health care professionals for $17,500 for a minimum service obligation of 24 months with an opportunity for an extension for an additional 12 months for $5,000.</t>
    </r>
  </si>
  <si>
    <t>https://www.dhhs.nh.gov/programs-services/health-care/rural-health-primary-care/state-loan-repayment-program-slrp ; https://www.dhhs.nh.gov/sites/g/files/ehbemt476/files/documents/2021-12/slrp-guidelines.pdf</t>
  </si>
  <si>
    <t>Also has an allottment for private practice dentists.</t>
  </si>
  <si>
    <t>SLRP@dhhs.nh.gov</t>
  </si>
  <si>
    <t>1995, amended 2003, 2009, 2013, and 2021</t>
  </si>
  <si>
    <t>https://www.hesaa.org/Pages/PCPLRP.aspx</t>
  </si>
  <si>
    <t>CustomerCare@hesaa.org</t>
  </si>
  <si>
    <t>N.J.S 18A:71C-50</t>
  </si>
  <si>
    <r>
      <rPr>
        <sz val="11"/>
        <color rgb="FF000000"/>
        <rFont val="Calibri"/>
        <family val="2"/>
        <scheme val="minor"/>
      </rPr>
      <t xml:space="preserve">Annually. However, accepted participants do not need to reapply each year. Once accepted into the program, and have signed their service agreement, program funds are reserved for participant's entire service commitment
</t>
    </r>
    <r>
      <rPr>
        <sz val="11"/>
        <color rgb="FFFF0000"/>
        <rFont val="Calibri"/>
        <family val="2"/>
        <scheme val="minor"/>
      </rPr>
      <t>Once you have been accepted into the program, and have signed your service agreement, program funds are reserved for your entire service commitment.  However, you will need to provide an Employer Certification annually in order to remain in the program.</t>
    </r>
  </si>
  <si>
    <t>https://www.hesaa.org/Pages/FAQs.aspx?FAQcat=nursing</t>
  </si>
  <si>
    <t>P.L. 2021, c.384 (Note: I found a website that cites this P.L. as associated legislation, but was unable to find text of the law, itself. Hyperlinked is a link to the article that cites this information)</t>
  </si>
  <si>
    <t>https://www.hesaa.org/Pages/NJTLRP.aspx</t>
  </si>
  <si>
    <t>Higher Education Opportunity Act</t>
  </si>
  <si>
    <t>1,2</t>
  </si>
  <si>
    <t>https://www.hesaa.org/Pages/JRJFSLRP.aspx 
https://www.hesaa.org/Documents/LoanRedemptionPrograms/JRJFAQs.pdf</t>
  </si>
  <si>
    <t>It seems like multiple other states (e.g. Massachusetts, Maryland, Illinois, etc.) have their own version of a John R. Justice program. It is a federal program, so I am wondering if the stipulations/award amounts/other attributes are consistent throughout different states.</t>
  </si>
  <si>
    <t>N.J. Stat. § 18A:71C-75</t>
  </si>
  <si>
    <t>https://www.hesaa.org/Pages/NJSTEMLRP.aspx
https://www.hesaa.org/Documents/STEMQandA.pdf</t>
  </si>
  <si>
    <t>Up to $50,000 to redeem an eligible participant’s cumulative outstanding student loan balance in exchange     for every two full-time years of service at an approved site, for a total of $150,000 in loan redemption in                 exchange for up to six years of service.</t>
  </si>
  <si>
    <t>https://www.hesaa.org/Pages/BHLRP.aspx</t>
  </si>
  <si>
    <t>https://hed.nm.gov/financial-aid/loan-repayment-programs/health-professional</t>
  </si>
  <si>
    <t xml:space="preserve">fin.aid@hed.nm.gov </t>
  </si>
  <si>
    <r>
      <rPr>
        <b/>
        <sz val="11"/>
        <color rgb="FF000000"/>
        <rFont val="Calibri"/>
        <family val="2"/>
        <scheme val="minor"/>
      </rPr>
      <t xml:space="preserve">Eligible Employers: 
</t>
    </r>
    <r>
      <rPr>
        <sz val="11"/>
        <color rgb="FF000000"/>
        <rFont val="Calibri"/>
        <family val="2"/>
        <scheme val="minor"/>
      </rPr>
      <t xml:space="preserve">
Organizations that are exempt from taxation pursuant to Section 501(c) (3) that provides for the care and maintenance of indigent persons in New Mexico through civil legal services 
The New Mexico Public Defender’s Department 
The New Mexico District Attorney's Office 
</t>
    </r>
    <r>
      <rPr>
        <b/>
        <sz val="11"/>
        <color rgb="FF000000"/>
        <rFont val="Calibri"/>
        <family val="2"/>
        <scheme val="minor"/>
      </rPr>
      <t xml:space="preserve">Applicant Eligibility: 
</t>
    </r>
    <r>
      <rPr>
        <sz val="11"/>
        <color rgb="FF000000"/>
        <rFont val="Calibri"/>
        <family val="2"/>
        <scheme val="minor"/>
      </rPr>
      <t xml:space="preserve">
Annual salary may not exceed $75,000 (effective July 1, 2018 the maximum allowable annual salary will increase to $75,000). 
Licensed to practice in New Mexico as an attorney and shall declare intent to practice as an attorney in public service employment in New Mexico. 
Have student loans that were obtained for legal education expenses that are not in default (past or present). 
Must have applied to all available legal educational loan repayment programs offered by the applicant’s law school for which the applicant qualifies. 
Must be employed as an attorney at an eligible employment site (Note: Individuals with an official job offer may apply). 
This is a service-based program, which requires a three (3) year commitment to work in Public Service Law. Past program participants may be eligible for renewal. </t>
    </r>
  </si>
  <si>
    <t>https://hed.nm.gov/financial-aid/loan-repayment-programs/public-service-law</t>
  </si>
  <si>
    <t>If one if quarterly, why would others be annual?</t>
  </si>
  <si>
    <t xml:space="preserve">https://hed.nm.gov/financial-aid/loan-repayment-programs/minority </t>
  </si>
  <si>
    <t>Same question.</t>
  </si>
  <si>
    <t>Same</t>
  </si>
  <si>
    <r>
      <rPr>
        <sz val="11"/>
        <color rgb="FFFF0000"/>
        <rFont val="Calibri"/>
        <family val="2"/>
        <scheme val="minor"/>
      </rPr>
      <t>Annual commitment</t>
    </r>
    <r>
      <rPr>
        <sz val="11"/>
        <color rgb="FF000000"/>
        <rFont val="Calibri"/>
        <family val="2"/>
        <scheme val="minor"/>
      </rPr>
      <t>; renewable</t>
    </r>
  </si>
  <si>
    <t xml:space="preserve">https://hed.nm.gov/financial-aid/loan-repayment-programs/nm-cyfd </t>
  </si>
  <si>
    <t xml:space="preserve">https://hed.nm.gov/financial-aid/loan-repayment-programs/teacher </t>
  </si>
  <si>
    <t>Says annual on page</t>
  </si>
  <si>
    <t>Organizational funds</t>
  </si>
  <si>
    <t>https://www.albanylaw.edu/applications-admissions/loan-repayment-assistance-program</t>
  </si>
  <si>
    <t>JD Admissions</t>
  </si>
  <si>
    <t>admissions@albanylaw.edu</t>
  </si>
  <si>
    <t>https://www.hesc.ny.gov/repay-your-loans/repayment-options-assistance/loan-forgiveness-cancellation-and-discharge/nys-teacher-loan-forgiveness-program.html</t>
  </si>
  <si>
    <t>Scholarship Unit</t>
  </si>
  <si>
    <t>scholarships@hesc.ny.gov</t>
  </si>
  <si>
    <t>N.Y. Educ. Law § 679-F</t>
  </si>
  <si>
    <t>https://www.hesc.ny.gov/pay-for-college/financial-aid/types-of-financial-aid/nys-grants-scholarships-awards/new-york-state-young-farmers-loan-forgiveness-incentive-program.html#horizontalTab1</t>
  </si>
  <si>
    <t>“Codes R. &amp; Regs. Tit. 8 § 2201.22” N.Y. Comp. Codes R. &amp; Regs. tit. 8 § 2201.22</t>
  </si>
  <si>
    <t>https://www.hesc.ny.gov/repay-your-loans/repayment-options-assistance/loan-forgiveness-cancellation-and-discharge/nys-child-welfare-worker-loan-forgiveness-program.html</t>
  </si>
  <si>
    <t>§ 679-E</t>
  </si>
  <si>
    <t>https://www.hesc.ny.gov/repay-your-loans/repayment-options-assistance/loan-forgiveness-cancellation-and-discharge/district-attorney-and-indigent-legal-services-attorney-loan-forgiveness-program.html</t>
  </si>
  <si>
    <t>NY Educ L § 679-G (2016)</t>
  </si>
  <si>
    <t>https://www.hesc.ny.gov/repay-your-loans/repayment-options-assistance/loan-forgiveness-cancellation-and-discharge/nys-get-on-your-feet-loan-forgiveness-program.html</t>
  </si>
  <si>
    <t xml:space="preserve"> § 679-A</t>
  </si>
  <si>
    <t>https://www.hesc.ny.gov/repay-your-loans/repayment-options-assistance/loan-forgiveness-cancellation-and-discharge/nys-licensed-social-worker-loan-forgiveness-program.html</t>
  </si>
  <si>
    <t>§ 679-D</t>
  </si>
  <si>
    <t>https://www.hesc.ny.gov/repay-your-loans/repayment-options-assistance/loan-forgiveness-cancellation-and-discharge/nursing-faculty-loan-forgiveness-incentive-program.html</t>
  </si>
  <si>
    <t xml:space="preserve">We should double-check to see if this program is still live. I am not sure if it is taking a pause, or if it is no longer funded. </t>
  </si>
  <si>
    <t xml:space="preserve">Public Health Law § 2807-m (12)
</t>
  </si>
  <si>
    <t xml:space="preserve">https://www.health.ny.gov/professionals/doctors/graduate_medical_education/doctors_across_ny/
https://www.health.ny.gov/professionals/doctors/graduate_medical_education/doctors_across_ny/docs/soi_cycle_ix.pdf
https://www.health.ny.gov/professionals/doctors/graduate_medical_education/doctors_across_ny/docs/dany_qa.pdf
</t>
  </si>
  <si>
    <t>Karolyn</t>
  </si>
  <si>
    <t>DANY2018@health.ny.gov</t>
  </si>
  <si>
    <t>§ 677</t>
  </si>
  <si>
    <t>https://www.nysed.gov/postsecondary-services/regents-physician-loan-forgiveness-program-lf
https://www.nysed.gov/sites/default/files/lf-bulletin-2023.pdf</t>
  </si>
  <si>
    <t>scholar@nysed.gov</t>
  </si>
  <si>
    <t>2011 General Assembly</t>
  </si>
  <si>
    <t>https://www.cfnc.org/pay-for-college/apply-for-financial-aid/forgivable-education-loans-for-service/</t>
  </si>
  <si>
    <t>For current students instead of those already in the workforce.</t>
  </si>
  <si>
    <t>Repay@ncseaa.edu</t>
  </si>
  <si>
    <t xml:space="preserve">https://www.ncdhhs.gov/divisions/office-rural-health/state-loan-repayment-program 
https://www.ncdhhs.gov/slrp-guidelines/open </t>
  </si>
  <si>
    <t xml:space="preserve">Maya Sanders 
Lisa McKeithan 
 </t>
  </si>
  <si>
    <t xml:space="preserve">Maya.Sanders@dhhs.nc.gov 
Lisa.McKeithan@dhhs.nc.gov </t>
  </si>
  <si>
    <t xml:space="preserve">https://ncleaf.org/apply-now/ 
https://ncleaf.org/wp-content/uploads/2021/10/NC-LEAF-Guidelines-20211029.pdf </t>
  </si>
  <si>
    <t xml:space="preserve">This is a nonprofit organization, so we anticipate there would not be associated legislation. </t>
  </si>
  <si>
    <t>admin@ncleaf.org</t>
  </si>
  <si>
    <t xml:space="preserve">In 2019, North Dakota removed all student loan forgiveness policies. 
https://thecollegeinvestor.com/student-loan-forgiveness-programs-by-state/north-dakota-student-loan-forgiveness-programs/ </t>
  </si>
  <si>
    <r>
      <t xml:space="preserve">Up to </t>
    </r>
    <r>
      <rPr>
        <b/>
        <sz val="11"/>
        <color rgb="FF111111"/>
        <rFont val="Helvetica"/>
        <family val="2"/>
      </rPr>
      <t>$25k</t>
    </r>
    <r>
      <rPr>
        <sz val="11"/>
        <color rgb="FF111111"/>
        <rFont val="Helvetica"/>
        <family val="2"/>
      </rPr>
      <t xml:space="preserve">/yr for initial contract; up to </t>
    </r>
    <r>
      <rPr>
        <b/>
        <sz val="11"/>
        <color rgb="FF111111"/>
        <rFont val="Helvetica"/>
        <family val="2"/>
      </rPr>
      <t>$35k</t>
    </r>
    <r>
      <rPr>
        <sz val="11"/>
        <color rgb="FF111111"/>
        <rFont val="Helvetica"/>
        <family val="2"/>
      </rPr>
      <t>/yr for the third and fourth years </t>
    </r>
  </si>
  <si>
    <t xml:space="preserve">https://www.oda.org/get-involved/in-your-community/dentist-loan-repayment-program/ 
https://codes.ohio.gov/ohio-revised-code/section-3702.96 </t>
  </si>
  <si>
    <t>General</t>
  </si>
  <si>
    <t>dentist@oda.org</t>
  </si>
  <si>
    <t>Okla. Stat. tit. 70 § 697.18</t>
  </si>
  <si>
    <t xml:space="preserve">https://oklahoma.gov/hwtc/physician-programs/physician-community-match-program.html#:~:text=the%20matching%20community.-,Obligation,completion%20of%20the%20practice%20obligation. 
https://oklahoma.gov/content/dam/ok/en/hwtc/documents/physician-community-match-program/PCMSampleContract50K.pdf </t>
  </si>
  <si>
    <t xml:space="preserve">Implementation date seems early, but that's the first date listed in the case text </t>
  </si>
  <si>
    <t>Act 63 O.S. Section 1-2710</t>
  </si>
  <si>
    <t xml:space="preserve">https://oklahoma.gov/health/services/children-family-health/dental-health-service/oklahoma-dental-loan-repayment-program.html 
https://oklahoma.gov/content/dam/ok/en/health/health2/aem-documents/family-health/dental-health/ODLRP%20FLYER.pdf 
https://oklahoma.gov/content/dam/ok/en/health/health2/aem-documents/family-health/dental-health/oklahoma-dental-loan-repayment/Application%20Guidelines%202021.pdf </t>
  </si>
  <si>
    <t>Statute starts on page 737</t>
  </si>
  <si>
    <t>Ebony Freeman</t>
  </si>
  <si>
    <t>ODLRP@health.ok.gov</t>
  </si>
  <si>
    <t>63 O.S. 1-2721</t>
  </si>
  <si>
    <t xml:space="preserve">https://oklahoma.gov/hwtc/physician-assistant-programs/physician-assistant-loan-repayment-program.html 
https://oklahoma.gov/content/dam/ok/en/hwtc/documents/physician-assistant-loan-repayment-documents/SAMPLE%20CONTRACT%20PALRP%2011-17-21%20updates.pdf </t>
  </si>
  <si>
    <t>May be same as below</t>
  </si>
  <si>
    <t xml:space="preserve">https://oklahoma.gov/hwtc/physician-programs/physician-loan-repayment-program.html#overview 
https://oklahoma.gov/content/dam/ok/en/hwtc/documents/physician-loan-repayment-documents/Contract%20Revised%2011-7-21.pdf </t>
  </si>
  <si>
    <t>Kami Fullingim</t>
  </si>
  <si>
    <t>kami.fullingim@hwtc.ok.gov</t>
  </si>
  <si>
    <t> ORS 676.454
OAR 409-036-0000 to 409-036-015</t>
  </si>
  <si>
    <t>https://secure.sos.state.or.us/oard/displayDivisionRules.action?selectedDivision=4397
https://www.oregon.gov/oha/HPA/HP-PCO/Documents/HC-Provider-Incentive-Loan-Repayment.pdf
https://www.oregon.gov/oha/hpa/hp-pco/pages/hc-provider-incentive.aspx</t>
  </si>
  <si>
    <t>Adminrules.Archives@sos.oregon.gov</t>
  </si>
  <si>
    <t>HB 2949 and HB4071</t>
  </si>
  <si>
    <t>42 U.S.C. § 254g(b)(1)(b)</t>
  </si>
  <si>
    <t>https://www.osbar.org/lrap</t>
  </si>
  <si>
    <t>Catherine Petrecca</t>
  </si>
  <si>
    <t>cpetrecca@osbar.org</t>
  </si>
  <si>
    <t>PA Bar Foundation admission fees</t>
  </si>
  <si>
    <t>https://www.pabar.org/site/Foundation/What-We-Do/PA-IOLTA-Loan-Repayment-Assistance
https://www.paiolta.org/grants/eligibility-applications/
https://www.acba.org/wp-content/uploads/2022/08/LJ-17-082622.pdf
https://www.thestudentloancalculator.com/blog/pennsylvania-iolta-loan-repayment-assistance-program/</t>
  </si>
  <si>
    <t xml:space="preserve">Unsure how much is awarded through this program. Several sources claim that the award amount varies, but it is unclear by how much this award varies. No range, minimum, or maximum are provided. </t>
  </si>
  <si>
    <t>info@pabarfoundation.org</t>
  </si>
  <si>
    <t>RFA 67-149</t>
  </si>
  <si>
    <t>https://www.health.pa.gov/topics/programs/Primary%20Care/Pages/Loan-Repayment.aspx
https://www.health.pa.gov/topics/Documents/Health%20Planning/LRP%20Fact%20Sheet.pdf
https://www.health.pa.gov/topics/Documents/Health%20Planning/LRP%20Practice%20Site%20Reference%20Guide.pdf</t>
  </si>
  <si>
    <t>loanrepayment@pa.gov</t>
  </si>
  <si>
    <t>RI 23-14.1-1</t>
  </si>
  <si>
    <t>https://health.ri.gov/programs/detail.php?pgm_id=179</t>
  </si>
  <si>
    <t>https://health.ri.gov/contact/</t>
  </si>
  <si>
    <t>https://www.risla.com/rewards</t>
  </si>
  <si>
    <t>interest forgiveness</t>
  </si>
  <si>
    <t>customerservice@risla.com</t>
  </si>
  <si>
    <t>https://wavemaker.commerceri.com/</t>
  </si>
  <si>
    <t xml:space="preserve">tax credit </t>
  </si>
  <si>
    <t>https://wavemaker.commerceri.com/contact/</t>
  </si>
  <si>
    <t>https://sc.edu/study/colleges_schools/law/internal/current_students/loan_forgiveness/rules.php</t>
  </si>
  <si>
    <t>uscfaid@sc.edu</t>
  </si>
  <si>
    <t>SL §36-9-58.2</t>
  </si>
  <si>
    <t>https://doh.sd.gov/health-care-professionals/rural-health/recruitment-assistance-for-healthcare-professionals/state-loan-repayment-program/</t>
  </si>
  <si>
    <t>Josie Petersen</t>
  </si>
  <si>
    <t>Josie.Petersen@state.sd.us</t>
  </si>
  <si>
    <t>https://southdakota.deltadental.com/mission/foundation/supported-programs/dentist-loan-repayment-program/</t>
  </si>
  <si>
    <t>Connie Halverson</t>
  </si>
  <si>
    <t>Connie.Halverson@deltadentalsd.com</t>
  </si>
  <si>
    <t>TC. §49-4-702</t>
  </si>
  <si>
    <t>https://www.tn.gov/collegepays/money-for-college/loan-forgiveness-programs/graduate-nursing-loan-forgiveness-program.html</t>
  </si>
  <si>
    <t>TSAC.Aidinfo@tn.gov</t>
  </si>
  <si>
    <t>TCA §49-4-706</t>
  </si>
  <si>
    <t>https://www.tn.gov/collegepays/money-for-college/loan-forgiveness-programs/minority-teaching-fellows-program.html</t>
  </si>
  <si>
    <t xml:space="preserve"> U.S. Code, 5 U.S.C. § 5379</t>
  </si>
  <si>
    <t>https://www.justice.gov/oarm/attorney-student-loan-repayment-program</t>
  </si>
  <si>
    <t>This seems to be a federal program?</t>
  </si>
  <si>
    <t>https://www.justice.gov/doj/webform/your-message-department-justice</t>
  </si>
  <si>
    <t>Texas Administrative Code (TAC), Title 19, Part 1, Chapter 23, Subchapter G.</t>
  </si>
  <si>
    <r>
      <rPr>
        <sz val="11"/>
        <color rgb="FF000000"/>
        <rFont val="Calibri"/>
        <family val="2"/>
      </rPr>
      <t xml:space="preserve">Annual; </t>
    </r>
    <r>
      <rPr>
        <sz val="11"/>
        <color rgb="FFFF0000"/>
        <rFont val="Calibri"/>
        <family val="2"/>
      </rPr>
      <t>renewable up to 5 years based on full-time employment or up to $3,500 based on part-time employment.</t>
    </r>
  </si>
  <si>
    <t>http://www.hhloans.com/index.cfm?objectid=6EC88EE0-EF29-D582-723EFB6504F64C07
http://www.hhloans.com/files/dmfile/NFLRAPApplication20132014.pdf</t>
  </si>
  <si>
    <t>LoanRepaymentPrograms@highered.texas.gov.</t>
  </si>
  <si>
    <t>Texas Administrative Code (TAC), Title 19, Part 1, Chapter 23, Subchapter C.
Texas Resources Code, Chapter 32
Texas Health and Safety Code, Chapter 62</t>
  </si>
  <si>
    <t>http://www.hhloans.com/index.cfm?objectid=A85AA8AA-0CD1-EDD4-D9379C7C084059FB&amp;flushcache=1&amp;showdraft=1</t>
  </si>
  <si>
    <t>Title 19 of the Texas Administrative Code (TAC), Chapter 23, Subchapter B.</t>
  </si>
  <si>
    <t xml:space="preserve">Teachers may qualify for up to a maximum of $2,500 in student loan repayment per year for a period of up to 5 years.
</t>
  </si>
  <si>
    <r>
      <rPr>
        <sz val="11"/>
        <color rgb="FF000000"/>
        <rFont val="Calibri"/>
        <family val="2"/>
        <scheme val="minor"/>
      </rPr>
      <t xml:space="preserve">Annually; </t>
    </r>
    <r>
      <rPr>
        <sz val="11"/>
        <color rgb="FFFF0000"/>
        <rFont val="Calibri"/>
        <family val="2"/>
        <scheme val="minor"/>
      </rPr>
      <t>renewable up to 5 years</t>
    </r>
  </si>
  <si>
    <t xml:space="preserve">http://www.hhloans.com/index.cfm?objectid=a85b6795-9731-b000-c93ca1848b604db8 </t>
  </si>
  <si>
    <r>
      <rPr>
        <sz val="11"/>
        <color rgb="FF000000"/>
        <rFont val="Calibri"/>
        <family val="2"/>
        <scheme val="minor"/>
      </rPr>
      <t>You must have attended a pre-qualitifed law program and work  at least 20 hours per week for a program-approved organization;</t>
    </r>
    <r>
      <rPr>
        <sz val="11"/>
        <color rgb="FFFF0000"/>
        <rFont val="Calibri"/>
        <family val="2"/>
        <scheme val="minor"/>
      </rPr>
      <t xml:space="preserve"> [this source must be last resort, must be full-time, graduate of an ABA-accredited law school, licensed to practice in Texas, annual salary below $80,000]</t>
    </r>
  </si>
  <si>
    <r>
      <rPr>
        <sz val="11"/>
        <color rgb="FF000000"/>
        <rFont val="Calibri"/>
        <family val="2"/>
        <scheme val="minor"/>
      </rPr>
      <t xml:space="preserve">Quarterly; </t>
    </r>
    <r>
      <rPr>
        <sz val="11"/>
        <color rgb="FFFF0000"/>
        <rFont val="Calibri"/>
        <family val="2"/>
        <scheme val="minor"/>
      </rPr>
      <t xml:space="preserve">There is an annual application period
in March and a quarterly application in August, November, and February. Application periods are
approximately 30 days in duration. </t>
    </r>
  </si>
  <si>
    <t>https://www.teajf.org/grants/loan_repayment.aspx</t>
  </si>
  <si>
    <t>Appears to be a derivative of an American Bar Association program https://www.americanbar.org/groups/center-pro-bono/resources/directory_of_law_school_public_interest_pro_bono_programs/definitions/pi_lrap/</t>
  </si>
  <si>
    <t>Deb Strube or Lisa Melton</t>
  </si>
  <si>
    <t>dstrube@teajf.org
ldmelton@teajf.org</t>
  </si>
  <si>
    <t>R434-40</t>
  </si>
  <si>
    <t>https://ruralhealth.health.utah.gov/workforce-development/health-care-workforce-financial-assistance-program-hcwfap/</t>
  </si>
  <si>
    <t>Rachel Devine</t>
  </si>
  <si>
    <t>rdevine@utah.gov</t>
  </si>
  <si>
    <t>Utah Law C26-46a 2015</t>
  </si>
  <si>
    <r>
      <rPr>
        <sz val="11"/>
        <color rgb="FF000000"/>
        <rFont val="Calibri"/>
        <family val="2"/>
        <scheme val="minor"/>
      </rPr>
      <t xml:space="preserve">Eligible applicants are licensed physicians in the state of Utah who agree to work in an approved rural hospital for at least 2 years.
</t>
    </r>
    <r>
      <rPr>
        <sz val="11"/>
        <color rgb="FFFF0000"/>
        <rFont val="Calibri"/>
        <family val="2"/>
        <scheme val="minor"/>
      </rPr>
      <t>Work at a rural hospital in Utah
Be in no more than one loan repayment program at a time
Apply within 18 months of beginning employment at an approved site
Have a permanent, unrestricted license to practice in Utah before the recipient’s first day of service under the grant agreement
Have bona fide student loans
Works full-time (at least 40 hours per week) or part-time (at least 20 hours per week)
Commit for 2 years
If accepted to the program, submit semiannual progress reports to PCRH</t>
    </r>
  </si>
  <si>
    <t>https://ruralhealth.health.utah.gov/workforce-development/rural-physician-loan-repayment-program-rplrp/</t>
  </si>
  <si>
    <t>18 V.S.A. § 32</t>
  </si>
  <si>
    <t>State, local, and federal</t>
  </si>
  <si>
    <r>
      <rPr>
        <sz val="11"/>
        <color rgb="FF000000"/>
        <rFont val="Calibri"/>
        <family val="2"/>
        <scheme val="minor"/>
      </rPr>
      <t xml:space="preserve">Recipient must be a Vermont resident (and legally authorized to work in the U.S.); must serve in Vermont. Employment as a Vermont licensed dentist (DDS or DMD). Must practice a minimum average of 20 direct patient care clinical hours per week (at one specific eligible worksite) during the year of service and at least 45 weeks per year; participants who take more than 7.14 weeks of leave in a service year (for any reason), fail to meet the 45 week minimum. Educational debt is verified. Loan(s) must be in good standing. The current loan balance must be greater than the total amount of an educational loan repayment award (see minimum award amount). Qualifying debt are educational loans obtained through a U.S. student loan program and may not include any loans consolidated with another person or borrowed for another person’s educational pursuit, nor may they include mortgage, car, credit card, personal, family, business, or any other type of loan. Applicants must accept patients with coverage under Medicare, Medicaid, Vermont’s Children’s Health Insurance Program (Dr. Dynasaur), or other state-funded health care benefit programs. A minimum number (i.e., target) of unique Medicaid patients to be served during the contract period will be determined at the time of award and noted in the service contract. </t>
    </r>
    <r>
      <rPr>
        <sz val="11"/>
        <color rgb="FFFF0000"/>
        <rFont val="Calibri"/>
        <family val="2"/>
        <scheme val="minor"/>
      </rPr>
      <t>Outstanding debt must exceed $25,000.</t>
    </r>
  </si>
  <si>
    <r>
      <rPr>
        <sz val="11"/>
        <color rgb="FF000000"/>
        <rFont val="Calibri"/>
        <family val="2"/>
      </rPr>
      <t>Up to $25,000 in state/federal funds per year. $10,000 minimum in state/federal funds per year; can</t>
    </r>
    <r>
      <rPr>
        <sz val="11"/>
        <color rgb="FFFF0000"/>
        <rFont val="Calibri"/>
        <family val="2"/>
      </rPr>
      <t xml:space="preserve"> be matched by employer or community funds to get up to $50,000</t>
    </r>
  </si>
  <si>
    <t>https://www.med.uvm.edu/docs/2022_program_overview_and_participant_eligibility_dentists_7_29_21/ahec-documents/2022_program_overview_and_participant_eligibility_dentists_7_29_21.pdf?sfvrsn=d3be0e1_2</t>
  </si>
  <si>
    <t>https://www.healthvermont.gov/about/contact-us</t>
  </si>
  <si>
    <t>Federal and State</t>
  </si>
  <si>
    <t>http://www.med.uvm.edu/ahec/healthprofessionals/educational_loan_repayment</t>
  </si>
  <si>
    <t>This seems to be connected to the dental program above</t>
  </si>
  <si>
    <t>Rebecca T. Dubois</t>
  </si>
  <si>
    <t>Rebecca.dubois@uvm.edu</t>
  </si>
  <si>
    <t>18 V.S.A. § 35</t>
  </si>
  <si>
    <t xml:space="preserve">
Up to $50,000 per year, based on the amount of matching funds.</t>
  </si>
  <si>
    <t>https://www.ruralhealthinfo.org/funding/3264</t>
  </si>
  <si>
    <t>Organizational funds (IOLTA)</t>
  </si>
  <si>
    <t>https://vtbarfoundation.org/wp-content/uploads/2016/12/VBF-LRAP-Program-Description.pdf#:~:text=VBF%3Ds%20statewide%20Loan%20Repayment%20Assistance%20Program%20%28VBF-LRAP%29%20provides,employed%20by%20the%20Office%20of%20the%20Defender%20General.</t>
  </si>
  <si>
    <t>Deborah Bailey</t>
  </si>
  <si>
    <t>dbailey@vtbarfoundation.org</t>
  </si>
  <si>
    <t>https://www.vtbar.org/vba-student-loan-repayment-assistance-program-opens-today/ ; https://www.vtbar.org/wp-content/uploads/2023/09/VBA-LRAP-description-41923.pdf</t>
  </si>
  <si>
    <t>Robert Paolini</t>
  </si>
  <si>
    <t>bpaolini@vtbar.org</t>
  </si>
  <si>
    <t>6 V.S.A. § 20</t>
  </si>
  <si>
    <t>-One year of service per year of funding. 
-Must have a minimum average of 20 hours food animal activities per week during the year of
service. 
-Eligible disciplines: Food animal practice: dairy, beef, small ruminants, swine, poultry, bees (apiary). Eligible
activities may be interspersed with equine or other private practice focus areas.
- Eligible practitioners and eligible work settings: Must have a degree of Doctor of Veterinary Medicine (DVM) or the equivalent from a college of
veterinary medicine accredited by the AVMA Council on Education and be eligible for licensure
and accreditation in Vermont. Must be employed as a food animal or mixed-practice
veterinarian in Vermont at the time the award is made. Priority may be given to under-served
geographic or niche market areas within the state of Vermont.</t>
  </si>
  <si>
    <t>https://www.vtvets.org/assets/docs/2022%20VLAVELRP%20Overview.pdf
https://www.vtvets.org/vermont-food-animal-veterinary-education-loan-repayment-program</t>
  </si>
  <si>
    <t>Dr. Jennifer Linden,</t>
  </si>
  <si>
    <t>hulldvm@gmail.com</t>
  </si>
  <si>
    <t>H.171/Act 45 § 3543</t>
  </si>
  <si>
    <t>2021, Relaunched June 1, 2023</t>
  </si>
  <si>
    <t>https://www.vtaeyc.org/slrap/</t>
  </si>
  <si>
    <t>info@vtaeyc.org</t>
  </si>
  <si>
    <t xml:space="preserve">  </t>
  </si>
  <si>
    <t>https://www.vermontlaw.edu/sites/default/files/2023-03/2023_LRAP_Application_Fillable_rev20230309.pdf
https://www.vermontlaw.edu/admissions/tuition-and-financial-aid/repayment-assistance</t>
  </si>
  <si>
    <t>Recipients are asked to repay assistance in the form of a donation to the Vermont Law School financial aid programs if and when able to do so. In addition, recipients may be asked to assist Vermont Law School Alumni Affairs, Development, Career Services, or Admissions efforts.</t>
  </si>
  <si>
    <t>finaid@vermontlaw.edu</t>
  </si>
  <si>
    <t>18 V.S.A. § 37</t>
  </si>
  <si>
    <t xml:space="preserve">1
</t>
  </si>
  <si>
    <t>https://www.med.uvm.edu/docs/2023_nurse_faculty_elr_overview_and_eligibility_document_final/ahec-documents/2023_nurse_faculty_elr_overview_and_eligibility_document_final.pdf?sfvrsn=a60e45db_2</t>
  </si>
  <si>
    <t>State and local</t>
  </si>
  <si>
    <t>https://www.ruralhealthinfo.org/funding/3266#:~:text=The%20Vermont%20Educational%20Loan%20Repayment%20Program%20for%20Nurses,must%20agree%20to%20a%2012%20month%20service%20obligation. ; file:///C:/Users/VPSC/Downloads/2023%20Program%20Overview%20and%20Participant%20Eligibility_Nurses.pdf</t>
  </si>
  <si>
    <t>https://www.uvm.edu/engagement/greenmountainjobs ; https://www.uvm.edu/engagement/greenmountainjobsfaqs</t>
  </si>
  <si>
    <t>The repayment program was created as a pilot by the Vermont Legislature to incent recent college graduates to stay and work in Vermont and is only available to spring 2023 graduates.</t>
  </si>
  <si>
    <t>https://www.lsc.gov/grants/loan-repayment-assistance-program
https://www.lsc.gov/spotlight-blog/loan-repayment-assistance-program</t>
  </si>
  <si>
    <t>https://www.lsc.gov/contact-us</t>
  </si>
  <si>
    <t>https://www.law.virginia.edu/public-service/loan-forgiveness</t>
  </si>
  <si>
    <t>There are 2 programs VLFP II and VLFP I, based on your graduation year. There is also a VLFPIII with updates for 2023</t>
  </si>
  <si>
    <t>vlfp@law.virginia.edu.</t>
  </si>
  <si>
    <t>https://www.vdh.virginia.gov/health-equity/virginia-loan-repayment-programs-2/
https://www.vdh.virginia.gov/content/uploads/sites/76/2022/12/VA-SLRP-flier-2023.pdf</t>
  </si>
  <si>
    <t xml:space="preserve"> Andrea Banks</t>
  </si>
  <si>
    <t>andrea.banks@vdh.virginia.gov</t>
  </si>
  <si>
    <t>RCW 188.115</t>
  </si>
  <si>
    <t>3 separate programs</t>
  </si>
  <si>
    <t>https://wsac.wa.gov/washington-health-corps#participant-requirements
https://wsac.wa.gov/sites/default/files/WHC-Reference-Guide.pdf</t>
  </si>
  <si>
    <t>health@wsac.wa.gov</t>
  </si>
  <si>
    <t>42 USC 254q-1</t>
  </si>
  <si>
    <t>https://www.hsc.wvu.edu/icrh/financial-incentives/state-loan-repayment-program-slrp/
https://dhhr.wv.gov/ruralhealth/Documents/SLRP%20Guidelines-Policy%202023.pdf</t>
  </si>
  <si>
    <t>Brandon Carman</t>
  </si>
  <si>
    <t>brandon.k.carman@wv.gov</t>
  </si>
  <si>
    <t>§133-26-14</t>
  </si>
  <si>
    <r>
      <t xml:space="preserve">Services must be provided in a HPSA or MUA for a minimum of (1) one year, (40) forty hours per week at an eligible facility within the state of West Virginia. </t>
    </r>
    <r>
      <rPr>
        <b/>
        <sz val="11"/>
        <color rgb="FF000000"/>
        <rFont val="Calibri"/>
        <family val="2"/>
      </rPr>
      <t>Employer requirements</t>
    </r>
    <r>
      <rPr>
        <sz val="11"/>
        <color rgb="FF000000"/>
        <rFont val="Calibri"/>
        <family val="2"/>
      </rPr>
      <t xml:space="preserve">: Must be HPSA or MUC-designated (medically underserved community); Provide services to all patients regardless of the patients’ ability to pay and utilize a sliding fee schedule based on the current year’s federal poverty income guidelines; Accept payment of health services under the Medicare insurance program; Accept payment of health services under the Medicaid insurance program; Accept payment of health services under the WV Children’s Health Insurance Program (CHIP); Provide services a minimum of forty (40) hours a week; and have arrangements for after-hour and acute care. </t>
    </r>
    <r>
      <rPr>
        <b/>
        <sz val="11"/>
        <color rgb="FF000000"/>
        <rFont val="Calibri"/>
        <family val="2"/>
      </rPr>
      <t>Candidates eligibility</t>
    </r>
    <r>
      <rPr>
        <sz val="11"/>
        <color rgb="FF000000"/>
        <rFont val="Calibri"/>
        <family val="2"/>
      </rPr>
      <t>: Must be a U.S. citizen (Naturalized citizens must attach proof of citizenship); Must be a healthcare providers, pharmacist, or dentist as defined in these guidelines, licensed to practice in West Virginia; and must agree to the terms and conditions listed in these guidelines. Eligible Providers &amp; Specialties:
Primary Care Physicians, Nurse Practitioners, Nurse Midwives, Physician Assistants, Psychiatrists, Dentists, and Pharmacists practicing in the following specialties are eligible
General/Family Practice
General Pediatrics
Obstetrics/Gynecology
Psychiatry
Dentistry
Pharmacy
General Internal Medicine</t>
    </r>
  </si>
  <si>
    <t>https://dhhr.wv.gov/ruralhealth/repayment/Pages/default.aspx</t>
  </si>
  <si>
    <t>Adam Kloss (or use same as above)</t>
  </si>
  <si>
    <t>adam.j.kloss@wv.gov</t>
  </si>
  <si>
    <t>36.60 or 36.61</t>
  </si>
  <si>
    <t>http://worh.org/loan-repayment ; https://worh.org/wp-content/uploads/2022/09/LAP-Annual-Report-20-21.pdf</t>
  </si>
  <si>
    <t xml:space="preserve">- Effective January 2021, providers are limited to two Wisconsin Loan Assistance Program awards during their career: two Health Professions LAP awards, or two Rural Provider LAP awards, or one Health Professions award and one Rural Provider award.  Awards made prior to 2021 will count toward this limit.
- Investopedia only listed 1 program [Health Professions Loan Assistance Program (HPLAP)], but this website lists two. 
</t>
  </si>
  <si>
    <t>Wisconsin Office of Rural Health</t>
  </si>
  <si>
    <t>info@worh.org</t>
  </si>
  <si>
    <t>https://worh.org/wp-content/uploads/2012/04/2021-HPLAP-Health-info-brochure_0.pdf</t>
  </si>
  <si>
    <t>People can only apply for one loan, not both</t>
  </si>
  <si>
    <t>Kevin Jacobson</t>
  </si>
  <si>
    <t>kmjacobson2@wisc.edu</t>
  </si>
  <si>
    <t xml:space="preserve">W.S. 11-18-119 </t>
  </si>
  <si>
    <t>2015 effective date</t>
  </si>
  <si>
    <t xml:space="preserve">https://www.wyoleg.gov/statutes/compress/title11.pdf 
https://www.uwyo.edu/vetsci/_files/docs/wy-loan-repayment-5-12-15.pdf </t>
  </si>
  <si>
    <t>vetscience@uwyo.edu</t>
  </si>
  <si>
    <r>
      <rPr>
        <u/>
        <sz val="11"/>
        <color rgb="FF0563C1"/>
        <rFont val="Calibri"/>
        <family val="2"/>
      </rPr>
      <t xml:space="preserve">https://health.wyo.gov/wp-content/uploads/2023/07/Summer-2023-WY-SLRP-Application-Package-1-2.pdf; https://wyslrp.health.wyo.gov/#/
</t>
    </r>
    <r>
      <rPr>
        <u/>
        <sz val="11"/>
        <color rgb="FFFF0000"/>
        <rFont val="Calibri"/>
        <family val="2"/>
        <scheme val="minor"/>
      </rPr>
      <t>https://health.wyo.gov/publichealth/rural/officeofruralhealth/wyoming-state-loan-repayment-now-open/</t>
    </r>
  </si>
  <si>
    <t xml:space="preserve">Keri Wagner
</t>
  </si>
  <si>
    <t>keri.wagner@wyo.gov</t>
  </si>
  <si>
    <t xml:space="preserve">9-2-118 
9-2-119 </t>
  </si>
  <si>
    <t>2005; 2015</t>
  </si>
  <si>
    <r>
      <t xml:space="preserve">Physicians and dentists may receive up to </t>
    </r>
    <r>
      <rPr>
        <b/>
        <sz val="11"/>
        <color rgb="FF000000"/>
        <rFont val="Calibri"/>
        <family val="2"/>
        <scheme val="minor"/>
      </rPr>
      <t xml:space="preserve">$90,000 </t>
    </r>
    <r>
      <rPr>
        <sz val="11"/>
        <color rgb="FF000000"/>
        <rFont val="Calibri"/>
        <family val="2"/>
        <scheme val="minor"/>
      </rPr>
      <t xml:space="preserve">and allied healthcare professionals may receive up to </t>
    </r>
    <r>
      <rPr>
        <b/>
        <sz val="11"/>
        <color rgb="FF000000"/>
        <rFont val="Calibri"/>
        <family val="2"/>
        <scheme val="minor"/>
      </rPr>
      <t xml:space="preserve">$30,000 </t>
    </r>
    <r>
      <rPr>
        <sz val="11"/>
        <color rgb="FF000000"/>
        <rFont val="Calibri"/>
        <family val="2"/>
        <scheme val="minor"/>
      </rPr>
      <t>(</t>
    </r>
    <r>
      <rPr>
        <b/>
        <sz val="11"/>
        <color rgb="FF000000"/>
        <rFont val="Calibri"/>
        <family val="2"/>
        <scheme val="minor"/>
      </rPr>
      <t>$60,000</t>
    </r>
    <r>
      <rPr>
        <sz val="11"/>
        <color rgb="FF000000"/>
        <rFont val="Calibri"/>
        <family val="2"/>
        <scheme val="minor"/>
      </rPr>
      <t xml:space="preserve"> as of 7/1/2015) </t>
    </r>
  </si>
  <si>
    <t xml:space="preserve">https://wyoleg.gov/StateStatutes/StatutesConstitution?tab=0 
https://wyoleg.gov/InterimCommittee/2018/S2-201810122-04WHPLRPLifeofProgramStats2017Overview.pdf#:~:text=The%C2%A0Prog,%29%C2%A0years. 
https://advance.lexis.com/documentpage/?pdmfid=1000516&amp;crid=e9ac3eaf-8e59-44eb-8912-b0a8711f6585&amp;nodeid=AAJAADAACAAU&amp;nodepath=%2FROOT%2FAAJ%2FAAJAAD%2FAAJAADAAC%2FAAJAADAACAAU&amp;level=4&amp;haschildren=&amp;populated=false&amp;title=%C2%A7%E2%80%829-2-118.+Physician+and+dentist+loan+repayment+program.&amp;config=00JABmMTEzODA5Zi0wOWExLTQ3NTAtOThmNy0xYjc5ZjUwYzRkZmIKAFBvZENhdGFsb2f3sjqEYfYX7EMD8yWYBYCu&amp;pddocfullpath=%2Fshared%2Fdocument%2Fstatutes-legislation%2Furn%3AcontentItem%3A56VF-H8X1-73WF-605R-00008-00&amp;ecomp=7gf5kkk&amp;prid=bcfe37a2-f412-42c7-92be-a3946e196d90 
https://advance.lexis.com/documentpage/?pdmfid=1000516&amp;crid=9ed45c45-7bd8-4d42-bf3e-32532ab5e203&amp;nodeid=AAJAADAACAAV&amp;nodepath=%2FROOT%2FAAJ%2FAAJAAD%2FAAJAADAAC%2FAAJAADAACAAV&amp;level=4&amp;haschildren=&amp;populated=false&amp;title=%C2%A7%E2%80%829-2-119.+Allied+health+care+provider+loan+repayment+program.&amp;config=00JABmMTEzODA5Zi0wOWExLTQ3NTAtOThmNy0xYjc5ZjUwYzRkZmIKAFBvZENhdGFsb2f3sjqEYfYX7EMD8yWYBYCu&amp;pddocfullpath=%2Fshared%2Fdocument%2Fstatutes-legislation%2Furn%3AcontentItem%3A5FNR-1W41-DXC8-00DR-00008-00&amp;ecomp=7gf5kkk&amp;prid=bcfe37a2-f412-42c7-92be-a3946e196d90 </t>
  </si>
  <si>
    <t>College Investor says this program is not funded for 2023</t>
  </si>
  <si>
    <t>lso@wyoleg.gov</t>
  </si>
  <si>
    <t>§ 7-751.03</t>
  </si>
  <si>
    <t>2005 (original legislation); 2009 (amended)</t>
  </si>
  <si>
    <t xml:space="preserve">DC Health Professional Loan Repayment Program - HPLRP | doh https://dchealth.dc.gov/service/dc-health-professional-loan-repayment-program-hplrp 
https://dchealth.dc.gov/sites/default/files/dc/sites/doh/publication/attachments/Amended_Plrp_Legislation.pdf 
https://dchealth.dc.gov/sites/default/files/dc/sites/doh/service_content/attachments/HPLRP%20Guidelines.pdf </t>
  </si>
  <si>
    <t xml:space="preserve">HPLRP@dc.gov </t>
  </si>
  <si>
    <t>§ 4–1704.04</t>
  </si>
  <si>
    <t xml:space="preserve">https://www.dcbarfoundation.org/lrap 
https://www.dcbarfoundation.org/post/program-spotlight-loan-repayment-assistance-program-lrap 
https://www.americanbar.org/groups/legal_aid_indigent_defense/loan_repayment_assistance_programs/state_loan_repayment_assistance_programs/ </t>
  </si>
  <si>
    <t xml:space="preserve">Imoni Washington 
</t>
  </si>
  <si>
    <t xml:space="preserve">lrap@dcbarfoundation.org </t>
  </si>
  <si>
    <t>No local programs</t>
  </si>
  <si>
    <t>Median Household Income</t>
  </si>
  <si>
    <r>
      <t xml:space="preserve">Tier 1:
Up to </t>
    </r>
    <r>
      <rPr>
        <b/>
        <sz val="11"/>
        <color rgb="FF000000"/>
        <rFont val="Calibri"/>
        <family val="2"/>
        <scheme val="minor"/>
      </rPr>
      <t>$47,250</t>
    </r>
    <r>
      <rPr>
        <sz val="11"/>
        <color rgb="FF000000"/>
        <rFont val="Calibri"/>
        <family val="2"/>
        <scheme val="minor"/>
      </rPr>
      <t xml:space="preserve"> (full time)/</t>
    </r>
    <r>
      <rPr>
        <b/>
        <sz val="11"/>
        <color rgb="FF000000"/>
        <rFont val="Calibri"/>
        <family val="2"/>
        <scheme val="minor"/>
      </rPr>
      <t>$23,625</t>
    </r>
    <r>
      <rPr>
        <sz val="11"/>
        <color rgb="FF000000"/>
        <rFont val="Calibri"/>
        <family val="2"/>
        <scheme val="minor"/>
      </rPr>
      <t xml:space="preserve"> (half time), for very hard-to-fill positions
Up to </t>
    </r>
    <r>
      <rPr>
        <b/>
        <sz val="11"/>
        <color rgb="FF000000"/>
        <rFont val="Calibri"/>
        <family val="2"/>
        <scheme val="minor"/>
      </rPr>
      <t>$35,000</t>
    </r>
    <r>
      <rPr>
        <sz val="11"/>
        <color rgb="FF000000"/>
        <rFont val="Calibri"/>
        <family val="2"/>
        <scheme val="minor"/>
      </rPr>
      <t xml:space="preserve"> (full time)/</t>
    </r>
    <r>
      <rPr>
        <b/>
        <sz val="11"/>
        <color rgb="FF000000"/>
        <rFont val="Calibri"/>
        <family val="2"/>
        <scheme val="minor"/>
      </rPr>
      <t>$17,500</t>
    </r>
    <r>
      <rPr>
        <sz val="11"/>
        <color rgb="FF000000"/>
        <rFont val="Calibri"/>
        <family val="2"/>
        <scheme val="minor"/>
      </rPr>
      <t xml:space="preserve"> (half time), for regular-fill positions
Tier 2:
Up to </t>
    </r>
    <r>
      <rPr>
        <b/>
        <sz val="11"/>
        <color rgb="FF000000"/>
        <rFont val="Calibri"/>
        <family val="2"/>
        <scheme val="minor"/>
      </rPr>
      <t>$27,000</t>
    </r>
    <r>
      <rPr>
        <sz val="11"/>
        <color rgb="FF000000"/>
        <rFont val="Calibri"/>
        <family val="2"/>
        <scheme val="minor"/>
      </rPr>
      <t xml:space="preserve"> (full time)/</t>
    </r>
    <r>
      <rPr>
        <b/>
        <sz val="11"/>
        <color rgb="FF000000"/>
        <rFont val="Calibri"/>
        <family val="2"/>
        <scheme val="minor"/>
      </rPr>
      <t>$13,500</t>
    </r>
    <r>
      <rPr>
        <sz val="11"/>
        <color rgb="FF000000"/>
        <rFont val="Calibri"/>
        <family val="2"/>
        <scheme val="minor"/>
      </rPr>
      <t xml:space="preserve"> (half time), for very hard-to-fill positions
Up to </t>
    </r>
    <r>
      <rPr>
        <b/>
        <sz val="11"/>
        <color rgb="FF000000"/>
        <rFont val="Calibri"/>
        <family val="2"/>
        <scheme val="minor"/>
      </rPr>
      <t>$20,000</t>
    </r>
    <r>
      <rPr>
        <sz val="11"/>
        <color rgb="FF000000"/>
        <rFont val="Calibri"/>
        <family val="2"/>
        <scheme val="minor"/>
      </rPr>
      <t xml:space="preserve"> (full time)/</t>
    </r>
    <r>
      <rPr>
        <b/>
        <sz val="11"/>
        <color rgb="FF000000"/>
        <rFont val="Calibri"/>
        <family val="2"/>
        <scheme val="minor"/>
      </rPr>
      <t>$10,000</t>
    </r>
    <r>
      <rPr>
        <sz val="11"/>
        <color rgb="FF000000"/>
        <rFont val="Calibri"/>
        <family val="2"/>
        <scheme val="minor"/>
      </rPr>
      <t xml:space="preserve"> (half time), for regular-fill positions
</t>
    </r>
  </si>
  <si>
    <r>
      <t xml:space="preserve">Tier 3:
Up to </t>
    </r>
    <r>
      <rPr>
        <b/>
        <sz val="11"/>
        <color rgb="FF000000"/>
        <rFont val="Calibri"/>
        <family val="2"/>
        <scheme val="minor"/>
      </rPr>
      <t>$20,250</t>
    </r>
    <r>
      <rPr>
        <sz val="11"/>
        <color rgb="FF000000"/>
        <rFont val="Calibri"/>
        <family val="2"/>
        <scheme val="minor"/>
      </rPr>
      <t xml:space="preserve"> (full time)/</t>
    </r>
    <r>
      <rPr>
        <b/>
        <sz val="11"/>
        <color rgb="FF000000"/>
        <rFont val="Calibri"/>
        <family val="2"/>
        <scheme val="minor"/>
      </rPr>
      <t>$10,125</t>
    </r>
    <r>
      <rPr>
        <sz val="11"/>
        <color rgb="FF000000"/>
        <rFont val="Calibri"/>
        <family val="2"/>
        <scheme val="minor"/>
      </rPr>
      <t xml:space="preserve"> (half time), for very hard-to-fill positions
Up to </t>
    </r>
    <r>
      <rPr>
        <b/>
        <sz val="11"/>
        <color rgb="FF000000"/>
        <rFont val="Calibri"/>
        <family val="2"/>
        <scheme val="minor"/>
      </rPr>
      <t>$15,000</t>
    </r>
    <r>
      <rPr>
        <sz val="11"/>
        <color rgb="FF000000"/>
        <rFont val="Calibri"/>
        <family val="2"/>
        <scheme val="minor"/>
      </rPr>
      <t xml:space="preserve"> (full time)/</t>
    </r>
    <r>
      <rPr>
        <b/>
        <sz val="11"/>
        <color rgb="FF000000"/>
        <rFont val="Calibri"/>
        <family val="2"/>
        <scheme val="minor"/>
      </rPr>
      <t>$7,500</t>
    </r>
    <r>
      <rPr>
        <sz val="11"/>
        <color rgb="FF000000"/>
        <rFont val="Calibri"/>
        <family val="2"/>
        <scheme val="minor"/>
      </rPr>
      <t xml:space="preserve"> (half time), for regular-fill positions
</t>
    </r>
  </si>
  <si>
    <r>
      <t xml:space="preserve">For physicians and dentists (varying priority levels):
(a) For the first two years of service, a maximum of </t>
    </r>
    <r>
      <rPr>
        <b/>
        <sz val="11"/>
        <color rgb="FF000000"/>
        <rFont val="Calibri"/>
        <family val="2"/>
      </rPr>
      <t>$65,000</t>
    </r>
    <r>
      <rPr>
        <sz val="11"/>
        <color rgb="FF000000"/>
        <rFont val="Calibri"/>
        <family val="2"/>
      </rPr>
      <t xml:space="preserve">.
(b) For subsequent years, a maximum of </t>
    </r>
    <r>
      <rPr>
        <b/>
        <sz val="11"/>
        <color rgb="FF000000"/>
        <rFont val="Calibri"/>
        <family val="2"/>
      </rPr>
      <t>$35,000</t>
    </r>
    <r>
      <rPr>
        <sz val="11"/>
        <color rgb="FF000000"/>
        <rFont val="Calibri"/>
        <family val="2"/>
      </rPr>
      <t xml:space="preserve">.
For advance practice providers, pharmacists and behavioral health providers (varying priority levels):
(a) For the first two years of service, a maximum of </t>
    </r>
    <r>
      <rPr>
        <b/>
        <sz val="11"/>
        <color rgb="FF000000"/>
        <rFont val="Calibri"/>
        <family val="2"/>
      </rPr>
      <t>$50,000</t>
    </r>
    <r>
      <rPr>
        <sz val="11"/>
        <color rgb="FF000000"/>
        <rFont val="Calibri"/>
        <family val="2"/>
      </rPr>
      <t xml:space="preserve">.
(b) For subsequent years, a maximum of </t>
    </r>
    <r>
      <rPr>
        <b/>
        <sz val="11"/>
        <color rgb="FF000000"/>
        <rFont val="Calibri"/>
        <family val="2"/>
      </rPr>
      <t>$25,000</t>
    </r>
    <r>
      <rPr>
        <sz val="11"/>
        <color rgb="FF000000"/>
        <rFont val="Calibri"/>
        <family val="2"/>
      </rPr>
      <t xml:space="preserve">.
</t>
    </r>
  </si>
  <si>
    <r>
      <t xml:space="preserve">For physicians and dentists (varying priority levels):
(a) For the first two years of service, a maximum of </t>
    </r>
    <r>
      <rPr>
        <b/>
        <sz val="11"/>
        <color rgb="FF000000"/>
        <rFont val="Calibri"/>
        <family val="2"/>
        <scheme val="minor"/>
      </rPr>
      <t>$65,000</t>
    </r>
    <r>
      <rPr>
        <sz val="11"/>
        <color rgb="FF000000"/>
        <rFont val="Calibri"/>
        <family val="2"/>
        <scheme val="minor"/>
      </rPr>
      <t xml:space="preserve">.
(b) For subsequent years, a maximum of </t>
    </r>
    <r>
      <rPr>
        <b/>
        <sz val="11"/>
        <color rgb="FF000000"/>
        <rFont val="Calibri"/>
        <family val="2"/>
        <scheme val="minor"/>
      </rPr>
      <t>$35,000</t>
    </r>
    <r>
      <rPr>
        <sz val="11"/>
        <color rgb="FF000000"/>
        <rFont val="Calibri"/>
        <family val="2"/>
        <scheme val="minor"/>
      </rPr>
      <t xml:space="preserve">.
For advance practice providers, pharmacists and behavioral health providers (varying priority levels):
(a) For the first two years of service, a maximum of </t>
    </r>
    <r>
      <rPr>
        <b/>
        <sz val="11"/>
        <color rgb="FF000000"/>
        <rFont val="Calibri"/>
        <family val="2"/>
        <scheme val="minor"/>
      </rPr>
      <t>$50,000</t>
    </r>
    <r>
      <rPr>
        <sz val="11"/>
        <color rgb="FF000000"/>
        <rFont val="Calibri"/>
        <family val="2"/>
        <scheme val="minor"/>
      </rPr>
      <t xml:space="preserve">.
(b) For subsequent years, a maximum of </t>
    </r>
    <r>
      <rPr>
        <b/>
        <sz val="11"/>
        <color rgb="FF000000"/>
        <rFont val="Calibri"/>
        <family val="2"/>
        <scheme val="minor"/>
      </rPr>
      <t>$25,000</t>
    </r>
    <r>
      <rPr>
        <sz val="11"/>
        <color rgb="FF000000"/>
        <rFont val="Calibri"/>
        <family val="2"/>
        <scheme val="minor"/>
      </rPr>
      <t xml:space="preserve">.
</t>
    </r>
  </si>
  <si>
    <r>
      <t xml:space="preserve">Eligible physicians: up to </t>
    </r>
    <r>
      <rPr>
        <b/>
        <sz val="11"/>
        <color rgb="FF000000"/>
        <rFont val="Calibri"/>
        <family val="2"/>
        <scheme val="minor"/>
      </rPr>
      <t>$300,000</t>
    </r>
    <r>
      <rPr>
        <sz val="11"/>
        <color rgb="FF000000"/>
        <rFont val="Calibri"/>
        <family val="2"/>
        <scheme val="minor"/>
      </rPr>
      <t xml:space="preserve"> in loan repayment in exchange for a </t>
    </r>
    <r>
      <rPr>
        <b/>
        <sz val="11"/>
        <color rgb="FF000000"/>
        <rFont val="Calibri"/>
        <family val="2"/>
        <scheme val="minor"/>
      </rPr>
      <t>five-year</t>
    </r>
    <r>
      <rPr>
        <sz val="11"/>
        <color rgb="FF000000"/>
        <rFont val="Calibri"/>
        <family val="2"/>
        <scheme val="minor"/>
      </rPr>
      <t xml:space="preserve"> service obligation. Eligible dentists: up to </t>
    </r>
    <r>
      <rPr>
        <b/>
        <sz val="11"/>
        <color rgb="FF000000"/>
        <rFont val="Calibri"/>
        <family val="2"/>
        <scheme val="minor"/>
      </rPr>
      <t>$300,000</t>
    </r>
    <r>
      <rPr>
        <sz val="11"/>
        <color rgb="FF000000"/>
        <rFont val="Calibri"/>
        <family val="2"/>
        <scheme val="minor"/>
      </rPr>
      <t xml:space="preserve"> in loan repayment in exchange for a </t>
    </r>
    <r>
      <rPr>
        <b/>
        <sz val="11"/>
        <color rgb="FF000000"/>
        <rFont val="Calibri"/>
        <family val="2"/>
        <scheme val="minor"/>
      </rPr>
      <t>five-year</t>
    </r>
    <r>
      <rPr>
        <sz val="11"/>
        <color rgb="FF000000"/>
        <rFont val="Calibri"/>
        <family val="2"/>
        <scheme val="minor"/>
      </rPr>
      <t xml:space="preserve"> service obligation OR a Practice Support Grant up to </t>
    </r>
    <r>
      <rPr>
        <b/>
        <sz val="11"/>
        <color rgb="FF000000"/>
        <rFont val="Calibri"/>
        <family val="2"/>
        <scheme val="minor"/>
      </rPr>
      <t>$300,000</t>
    </r>
    <r>
      <rPr>
        <sz val="11"/>
        <color rgb="FF000000"/>
        <rFont val="Calibri"/>
        <family val="2"/>
        <scheme val="minor"/>
      </rPr>
      <t xml:space="preserve"> in exchange for a</t>
    </r>
    <r>
      <rPr>
        <b/>
        <sz val="11"/>
        <color rgb="FF000000"/>
        <rFont val="Calibri"/>
        <family val="2"/>
        <scheme val="minor"/>
      </rPr>
      <t xml:space="preserve"> ten-year</t>
    </r>
    <r>
      <rPr>
        <sz val="11"/>
        <color rgb="FF000000"/>
        <rFont val="Calibri"/>
        <family val="2"/>
        <scheme val="minor"/>
      </rPr>
      <t xml:space="preserve"> service obligation.</t>
    </r>
  </si>
  <si>
    <r>
      <t xml:space="preserve">Up to </t>
    </r>
    <r>
      <rPr>
        <b/>
        <sz val="11"/>
        <color rgb="FF000000"/>
        <rFont val="Calibri"/>
        <family val="2"/>
      </rPr>
      <t>$32,500</t>
    </r>
  </si>
  <si>
    <r>
      <t xml:space="preserve">MSLRP will assist those selected by providing up to </t>
    </r>
    <r>
      <rPr>
        <b/>
        <sz val="11"/>
        <color rgb="FF000000"/>
        <rFont val="Calibri"/>
        <family val="2"/>
      </rPr>
      <t xml:space="preserve">$300,000 </t>
    </r>
    <r>
      <rPr>
        <sz val="11"/>
        <color rgb="FF000000"/>
        <rFont val="Calibri"/>
        <family val="2"/>
      </rPr>
      <t>in tax-free funds to repay their educational debt over a period of up to ten years.</t>
    </r>
  </si>
  <si>
    <r>
      <t xml:space="preserve">LRAP aims to assist with income-driven repayment amounts associated with income from qualifying employment. The
Potential LRAP-MN Contribution takes into account the applicant’s years of experience in qualifying
employment and their actual or calculated income-driven payment amount.
0-2 years of experience in qualifying employment, potential </t>
    </r>
    <r>
      <rPr>
        <b/>
        <sz val="11"/>
        <color rgb="FF000000"/>
        <rFont val="Calibri"/>
        <family val="2"/>
        <scheme val="minor"/>
      </rPr>
      <t>80%</t>
    </r>
    <r>
      <rPr>
        <sz val="11"/>
        <color rgb="FF000000"/>
        <rFont val="Calibri"/>
        <family val="2"/>
        <scheme val="minor"/>
      </rPr>
      <t xml:space="preserve"> of payment covered by LRAP-MN
3-5 years of experience in qualifying employment, potential </t>
    </r>
    <r>
      <rPr>
        <b/>
        <sz val="11"/>
        <color rgb="FF000000"/>
        <rFont val="Calibri"/>
        <family val="2"/>
        <scheme val="minor"/>
      </rPr>
      <t>85%</t>
    </r>
    <r>
      <rPr>
        <sz val="11"/>
        <color rgb="FF000000"/>
        <rFont val="Calibri"/>
        <family val="2"/>
        <scheme val="minor"/>
      </rPr>
      <t xml:space="preserve"> of payment covered by LRAP-MN
6-8 years of experience in qualifying employment, potential </t>
    </r>
    <r>
      <rPr>
        <b/>
        <sz val="11"/>
        <color rgb="FF000000"/>
        <rFont val="Calibri"/>
        <family val="2"/>
        <scheme val="minor"/>
      </rPr>
      <t xml:space="preserve">90% </t>
    </r>
    <r>
      <rPr>
        <sz val="11"/>
        <color rgb="FF000000"/>
        <rFont val="Calibri"/>
        <family val="2"/>
        <scheme val="minor"/>
      </rPr>
      <t xml:space="preserve">of payment covered by LRAP-MN
9-15 years of experience in qualifying employment, potential </t>
    </r>
    <r>
      <rPr>
        <b/>
        <sz val="11"/>
        <color rgb="FF000000"/>
        <rFont val="Calibri"/>
        <family val="2"/>
        <scheme val="minor"/>
      </rPr>
      <t>95%</t>
    </r>
    <r>
      <rPr>
        <sz val="11"/>
        <color rgb="FF000000"/>
        <rFont val="Calibri"/>
        <family val="2"/>
        <scheme val="minor"/>
      </rPr>
      <t xml:space="preserve"> of payment covered by LRAP-MN</t>
    </r>
  </si>
  <si>
    <r>
      <t>Up to</t>
    </r>
    <r>
      <rPr>
        <b/>
        <sz val="11"/>
        <color rgb="FF000000"/>
        <rFont val="Calibri"/>
        <family val="2"/>
        <scheme val="minor"/>
      </rPr>
      <t xml:space="preserve"> $41,000 per yea</t>
    </r>
    <r>
      <rPr>
        <sz val="11"/>
        <color rgb="FF000000"/>
        <rFont val="Calibri"/>
        <family val="2"/>
        <scheme val="minor"/>
      </rPr>
      <t>r with a maximum of</t>
    </r>
    <r>
      <rPr>
        <b/>
        <sz val="11"/>
        <color rgb="FF000000"/>
        <rFont val="Calibri"/>
        <family val="2"/>
        <scheme val="minor"/>
      </rPr>
      <t xml:space="preserve"> $164,000 </t>
    </r>
    <r>
      <rPr>
        <sz val="11"/>
        <color rgb="FF000000"/>
        <rFont val="Calibri"/>
        <family val="2"/>
        <scheme val="minor"/>
      </rPr>
      <t>total for the maximum four-year period</t>
    </r>
  </si>
  <si>
    <r>
      <t xml:space="preserve"> </t>
    </r>
    <r>
      <rPr>
        <b/>
        <sz val="11"/>
        <color rgb="FF000000"/>
        <rFont val="Calibri"/>
        <family val="2"/>
        <scheme val="minor"/>
      </rPr>
      <t xml:space="preserve">$6,000 annually, </t>
    </r>
    <r>
      <rPr>
        <sz val="11"/>
        <color rgb="FF000000"/>
        <rFont val="Calibri"/>
        <family val="2"/>
        <scheme val="minor"/>
      </rPr>
      <t xml:space="preserve"> not to exceed </t>
    </r>
    <r>
      <rPr>
        <b/>
        <sz val="11"/>
        <color rgb="FF000000"/>
        <rFont val="Calibri"/>
        <family val="2"/>
        <scheme val="minor"/>
      </rPr>
      <t>$24,000 total</t>
    </r>
    <r>
      <rPr>
        <sz val="11"/>
        <color rgb="FF000000"/>
        <rFont val="Calibri"/>
        <family val="2"/>
        <scheme val="minor"/>
      </rPr>
      <t xml:space="preserve"> for the maximum of four–years</t>
    </r>
  </si>
  <si>
    <r>
      <rPr>
        <b/>
        <sz val="11"/>
        <color rgb="FF000000"/>
        <rFont val="Calibri"/>
        <family val="2"/>
        <scheme val="minor"/>
      </rPr>
      <t>$9,000 annually</t>
    </r>
    <r>
      <rPr>
        <sz val="11"/>
        <color rgb="FF000000"/>
        <rFont val="Calibri"/>
        <family val="2"/>
        <scheme val="minor"/>
      </rPr>
      <t xml:space="preserve">, not to exceed </t>
    </r>
    <r>
      <rPr>
        <b/>
        <sz val="11"/>
        <color rgb="FF000000"/>
        <rFont val="Calibri"/>
        <family val="2"/>
        <scheme val="minor"/>
      </rPr>
      <t>$36,000 total</t>
    </r>
    <r>
      <rPr>
        <sz val="11"/>
        <color rgb="FF000000"/>
        <rFont val="Calibri"/>
        <family val="2"/>
        <scheme val="minor"/>
      </rPr>
      <t xml:space="preserve"> for the maximum four-year period</t>
    </r>
  </si>
  <si>
    <r>
      <rPr>
        <b/>
        <sz val="11"/>
        <color rgb="FF000000"/>
        <rFont val="Calibri"/>
        <family val="2"/>
        <scheme val="minor"/>
      </rPr>
      <t>$14,000 annually</t>
    </r>
    <r>
      <rPr>
        <sz val="11"/>
        <color rgb="FF000000"/>
        <rFont val="Calibri"/>
        <family val="2"/>
        <scheme val="minor"/>
      </rPr>
      <t>, not to exceed</t>
    </r>
    <r>
      <rPr>
        <b/>
        <sz val="11"/>
        <color rgb="FF000000"/>
        <rFont val="Calibri"/>
        <family val="2"/>
        <scheme val="minor"/>
      </rPr>
      <t xml:space="preserve"> $56,000 total</t>
    </r>
    <r>
      <rPr>
        <sz val="11"/>
        <color rgb="FF000000"/>
        <rFont val="Calibri"/>
        <family val="2"/>
        <scheme val="minor"/>
      </rPr>
      <t xml:space="preserve"> for the maximum four–year period</t>
    </r>
  </si>
  <si>
    <r>
      <rPr>
        <b/>
        <sz val="11"/>
        <color rgb="FF000000"/>
        <rFont val="Calibri"/>
        <family val="2"/>
        <scheme val="minor"/>
      </rPr>
      <t>$14,000 annually</t>
    </r>
    <r>
      <rPr>
        <sz val="11"/>
        <color rgb="FF000000"/>
        <rFont val="Calibri"/>
        <family val="2"/>
        <scheme val="minor"/>
      </rPr>
      <t xml:space="preserve">, not to exceed </t>
    </r>
    <r>
      <rPr>
        <b/>
        <sz val="11"/>
        <color rgb="FF000000"/>
        <rFont val="Calibri"/>
        <family val="2"/>
        <scheme val="minor"/>
      </rPr>
      <t>$56,000 total</t>
    </r>
    <r>
      <rPr>
        <sz val="11"/>
        <color rgb="FF000000"/>
        <rFont val="Calibri"/>
        <family val="2"/>
        <scheme val="minor"/>
      </rPr>
      <t xml:space="preserve"> for the maximum four–year period</t>
    </r>
  </si>
  <si>
    <r>
      <t xml:space="preserve">ORHPC will make an annual payment to the participant in the amount of up to (1) </t>
    </r>
    <r>
      <rPr>
        <b/>
        <sz val="11"/>
        <color rgb="FF000000"/>
        <rFont val="Calibri"/>
        <family val="2"/>
        <scheme val="minor"/>
      </rPr>
      <t>$28,000</t>
    </r>
    <r>
      <rPr>
        <sz val="11"/>
        <color rgb="FF000000"/>
        <rFont val="Calibri"/>
        <family val="2"/>
        <scheme val="minor"/>
      </rPr>
      <t>, not to exceed</t>
    </r>
    <r>
      <rPr>
        <b/>
        <sz val="11"/>
        <color rgb="FF000000"/>
        <rFont val="Calibri"/>
        <family val="2"/>
        <scheme val="minor"/>
      </rPr>
      <t xml:space="preserve"> $112,000 </t>
    </r>
    <r>
      <rPr>
        <sz val="11"/>
        <color rgb="FF000000"/>
        <rFont val="Calibri"/>
        <family val="2"/>
        <scheme val="minor"/>
      </rPr>
      <t xml:space="preserve">for Psychologists and (2) </t>
    </r>
    <r>
      <rPr>
        <b/>
        <sz val="11"/>
        <color rgb="FF000000"/>
        <rFont val="Calibri"/>
        <family val="2"/>
        <scheme val="minor"/>
      </rPr>
      <t>$11,000</t>
    </r>
    <r>
      <rPr>
        <sz val="11"/>
        <color rgb="FF000000"/>
        <rFont val="Calibri"/>
        <family val="2"/>
        <scheme val="minor"/>
      </rPr>
      <t xml:space="preserve">, not to exceed </t>
    </r>
    <r>
      <rPr>
        <b/>
        <sz val="11"/>
        <color rgb="FF000000"/>
        <rFont val="Calibri"/>
        <family val="2"/>
        <scheme val="minor"/>
      </rPr>
      <t xml:space="preserve">$44,000 </t>
    </r>
    <r>
      <rPr>
        <sz val="11"/>
        <color rgb="FF000000"/>
        <rFont val="Calibri"/>
        <family val="2"/>
        <scheme val="minor"/>
      </rPr>
      <t>for Licensed Independent Clinical Social Workers, Licensed Marriage and Family Therapists, Licensed Professional Clinical Counselors, and Licensed Alcohol and Drug Counselors for the maximum four–year period</t>
    </r>
  </si>
  <si>
    <r>
      <rPr>
        <b/>
        <sz val="11"/>
        <color rgb="FF000000"/>
        <rFont val="Calibri"/>
        <family val="2"/>
        <scheme val="minor"/>
      </rPr>
      <t>$24,000 annually</t>
    </r>
    <r>
      <rPr>
        <sz val="11"/>
        <color rgb="FF000000"/>
        <rFont val="Calibri"/>
        <family val="2"/>
        <scheme val="minor"/>
      </rPr>
      <t>, not to exceed</t>
    </r>
    <r>
      <rPr>
        <b/>
        <sz val="11"/>
        <color rgb="FF000000"/>
        <rFont val="Calibri"/>
        <family val="2"/>
        <scheme val="minor"/>
      </rPr>
      <t xml:space="preserve"> $96,000 total</t>
    </r>
    <r>
      <rPr>
        <sz val="11"/>
        <color rgb="FF000000"/>
        <rFont val="Calibri"/>
        <family val="2"/>
        <scheme val="minor"/>
      </rPr>
      <t xml:space="preserve"> for the maximum four–year period</t>
    </r>
  </si>
  <si>
    <r>
      <rPr>
        <b/>
        <sz val="11"/>
        <color rgb="FF000000"/>
        <rFont val="Calibri"/>
        <family val="2"/>
        <scheme val="minor"/>
      </rPr>
      <t>$6,000 annually</t>
    </r>
    <r>
      <rPr>
        <sz val="11"/>
        <color rgb="FF000000"/>
        <rFont val="Calibri"/>
        <family val="2"/>
        <scheme val="minor"/>
      </rPr>
      <t>, not to exceed</t>
    </r>
    <r>
      <rPr>
        <b/>
        <sz val="11"/>
        <color rgb="FF000000"/>
        <rFont val="Calibri"/>
        <family val="2"/>
        <scheme val="minor"/>
      </rPr>
      <t xml:space="preserve"> $24,000</t>
    </r>
    <r>
      <rPr>
        <sz val="11"/>
        <color rgb="FF000000"/>
        <rFont val="Calibri"/>
        <family val="2"/>
        <scheme val="minor"/>
      </rPr>
      <t xml:space="preserve"> total for the maximum four–year period</t>
    </r>
  </si>
  <si>
    <r>
      <t xml:space="preserve">The program is funded </t>
    </r>
    <r>
      <rPr>
        <b/>
        <sz val="11"/>
        <color rgb="FF000000"/>
        <rFont val="Calibri"/>
        <family val="2"/>
        <scheme val="minor"/>
      </rPr>
      <t>$555,205</t>
    </r>
    <r>
      <rPr>
        <sz val="11"/>
        <color rgb="FF000000"/>
        <rFont val="Calibri"/>
        <family val="2"/>
        <scheme val="minor"/>
      </rPr>
      <t xml:space="preserve"> in federal grant funds and </t>
    </r>
    <r>
      <rPr>
        <b/>
        <sz val="11"/>
        <color rgb="FF000000"/>
        <rFont val="Calibri"/>
        <family val="2"/>
        <scheme val="minor"/>
      </rPr>
      <t>$100,000</t>
    </r>
    <r>
      <rPr>
        <sz val="11"/>
        <color rgb="FF000000"/>
        <rFont val="Calibri"/>
        <family val="2"/>
        <scheme val="minor"/>
      </rPr>
      <t xml:space="preserve"> by state appropriation.
 The MN SLRP provides funds for repayment of qualifying educational loans of up to</t>
    </r>
    <r>
      <rPr>
        <b/>
        <sz val="11"/>
        <color rgb="FF000000"/>
        <rFont val="Calibri"/>
        <family val="2"/>
        <scheme val="minor"/>
      </rPr>
      <t xml:space="preserve"> $20,000</t>
    </r>
    <r>
      <rPr>
        <sz val="11"/>
        <color rgb="FF000000"/>
        <rFont val="Calibri"/>
        <family val="2"/>
        <scheme val="minor"/>
      </rPr>
      <t xml:space="preserve"> annually for full-time primary care providers and up to </t>
    </r>
    <r>
      <rPr>
        <b/>
        <sz val="11"/>
        <color rgb="FF000000"/>
        <rFont val="Calibri"/>
        <family val="2"/>
        <scheme val="minor"/>
      </rPr>
      <t>$10,000</t>
    </r>
    <r>
      <rPr>
        <sz val="11"/>
        <color rgb="FF000000"/>
        <rFont val="Calibri"/>
        <family val="2"/>
        <scheme val="minor"/>
      </rPr>
      <t xml:space="preserve"> annually for half-time primary care providers.</t>
    </r>
  </si>
  <si>
    <r>
      <t xml:space="preserve">Annual payment to the participant in the amount of </t>
    </r>
    <r>
      <rPr>
        <b/>
        <sz val="11"/>
        <color rgb="FF000000"/>
        <rFont val="Calibri"/>
        <family val="2"/>
        <scheme val="minor"/>
      </rPr>
      <t>$14,000</t>
    </r>
    <r>
      <rPr>
        <sz val="11"/>
        <color rgb="FF000000"/>
        <rFont val="Calibri"/>
        <family val="2"/>
        <scheme val="minor"/>
      </rPr>
      <t xml:space="preserve">, not to exceed </t>
    </r>
    <r>
      <rPr>
        <b/>
        <sz val="11"/>
        <color rgb="FF000000"/>
        <rFont val="Calibri"/>
        <family val="2"/>
        <scheme val="minor"/>
      </rPr>
      <t>$56,000</t>
    </r>
    <r>
      <rPr>
        <sz val="11"/>
        <color rgb="FF000000"/>
        <rFont val="Calibri"/>
        <family val="2"/>
        <scheme val="minor"/>
      </rPr>
      <t xml:space="preserve"> total for the maximum four–year period</t>
    </r>
  </si>
  <si>
    <r>
      <t xml:space="preserve">Participants are eligible to participate for up to four years in the program as a mental health professional in an underserved urban community. ORHPC will make an annual payment to the participant in the amount of up to </t>
    </r>
    <r>
      <rPr>
        <b/>
        <sz val="11"/>
        <color rgb="FF000000"/>
        <rFont val="Calibri"/>
        <family val="2"/>
        <scheme val="minor"/>
      </rPr>
      <t xml:space="preserve">(1) $28,000, not to exceed $112,000 </t>
    </r>
    <r>
      <rPr>
        <sz val="11"/>
        <color rgb="FF000000"/>
        <rFont val="Calibri"/>
        <family val="2"/>
        <scheme val="minor"/>
      </rPr>
      <t>for Psychologists and</t>
    </r>
    <r>
      <rPr>
        <b/>
        <sz val="11"/>
        <color rgb="FF000000"/>
        <rFont val="Calibri"/>
        <family val="2"/>
        <scheme val="minor"/>
      </rPr>
      <t xml:space="preserve"> (2) $11,000, not to exceed $44,000</t>
    </r>
    <r>
      <rPr>
        <sz val="11"/>
        <color rgb="FF000000"/>
        <rFont val="Calibri"/>
        <family val="2"/>
        <scheme val="minor"/>
      </rPr>
      <t xml:space="preserve"> for Independent Clinical Social Workers, Marriage and Family Therapists, Licensed Professional Clinical Counselors, and Licensed Alcohol and Drug Counselors for the maximum four-year period</t>
    </r>
  </si>
  <si>
    <r>
      <rPr>
        <b/>
        <sz val="11"/>
        <color rgb="FF000000"/>
        <rFont val="Calibri"/>
        <family val="2"/>
        <scheme val="minor"/>
      </rPr>
      <t xml:space="preserve">$33,000 annually, </t>
    </r>
    <r>
      <rPr>
        <sz val="11"/>
        <color rgb="FF000000"/>
        <rFont val="Calibri"/>
        <family val="2"/>
        <scheme val="minor"/>
      </rPr>
      <t xml:space="preserve">not to exceed </t>
    </r>
    <r>
      <rPr>
        <b/>
        <sz val="11"/>
        <color rgb="FF000000"/>
        <rFont val="Calibri"/>
        <family val="2"/>
        <scheme val="minor"/>
      </rPr>
      <t xml:space="preserve">$132,000 </t>
    </r>
    <r>
      <rPr>
        <sz val="11"/>
        <color rgb="FF000000"/>
        <rFont val="Calibri"/>
        <family val="2"/>
        <scheme val="minor"/>
      </rPr>
      <t>total for the maximum four-year period</t>
    </r>
  </si>
  <si>
    <r>
      <t xml:space="preserve">Amounts are based on student's chosen discipline, educational status and the institutions tuition. 
</t>
    </r>
    <r>
      <rPr>
        <b/>
        <sz val="11"/>
        <color rgb="FF000000"/>
        <rFont val="Calibri"/>
        <family val="2"/>
        <scheme val="minor"/>
      </rPr>
      <t xml:space="preserve">*$5,000 </t>
    </r>
    <r>
      <rPr>
        <sz val="11"/>
        <color rgb="FF000000"/>
        <rFont val="Calibri"/>
        <family val="2"/>
        <scheme val="minor"/>
      </rPr>
      <t xml:space="preserve">per year (maximum 4 loans) for full time undergraduate or dental hygenist students
</t>
    </r>
    <r>
      <rPr>
        <b/>
        <sz val="11"/>
        <color rgb="FF000000"/>
        <rFont val="Calibri"/>
        <family val="2"/>
        <scheme val="minor"/>
      </rPr>
      <t>*$3,000</t>
    </r>
    <r>
      <rPr>
        <sz val="11"/>
        <color rgb="FF000000"/>
        <rFont val="Calibri"/>
        <family val="2"/>
        <scheme val="minor"/>
      </rPr>
      <t xml:space="preserve"> per year (maximum 6 loans) for part time undergraduate or dental hygenist students
</t>
    </r>
    <r>
      <rPr>
        <b/>
        <sz val="11"/>
        <color rgb="FF000000"/>
        <rFont val="Calibri"/>
        <family val="2"/>
        <scheme val="minor"/>
      </rPr>
      <t>*$10,000</t>
    </r>
    <r>
      <rPr>
        <sz val="11"/>
        <color rgb="FF000000"/>
        <rFont val="Calibri"/>
        <family val="2"/>
        <scheme val="minor"/>
      </rPr>
      <t xml:space="preserve"> per year (years 1 and 2 of a 6-year program) for full time Allopathic or Osteopathic Medical or Dental Program
</t>
    </r>
    <r>
      <rPr>
        <b/>
        <sz val="11"/>
        <color rgb="FF000000"/>
        <rFont val="Calibri"/>
        <family val="2"/>
        <scheme val="minor"/>
      </rPr>
      <t xml:space="preserve">*$20,000-$25,000 </t>
    </r>
    <r>
      <rPr>
        <sz val="11"/>
        <color rgb="FF000000"/>
        <rFont val="Calibri"/>
        <family val="2"/>
        <scheme val="minor"/>
      </rPr>
      <t xml:space="preserve">per year (years 3 through 6 of a 6-year program) for full time Allopathic or Osteopathic Medical or Dental Program 
</t>
    </r>
    <r>
      <rPr>
        <b/>
        <sz val="11"/>
        <color rgb="FF000000"/>
        <rFont val="Calibri"/>
        <family val="2"/>
        <scheme val="minor"/>
      </rPr>
      <t>*$20,000-$25,000</t>
    </r>
    <r>
      <rPr>
        <sz val="11"/>
        <color rgb="FF000000"/>
        <rFont val="Calibri"/>
        <family val="2"/>
        <scheme val="minor"/>
      </rPr>
      <t xml:space="preserve"> per year (maximum 4 years of a 4-year program) for full time Allopathic or Osteopathic Medical or Dental Program 
</t>
    </r>
    <r>
      <rPr>
        <b/>
        <sz val="11"/>
        <color rgb="FF000000"/>
        <rFont val="Calibri"/>
        <family val="2"/>
        <scheme val="minor"/>
      </rPr>
      <t xml:space="preserve">*$10,000 </t>
    </r>
    <r>
      <rPr>
        <sz val="11"/>
        <color rgb="FF000000"/>
        <rFont val="Calibri"/>
        <family val="2"/>
        <scheme val="minor"/>
      </rPr>
      <t>per year (maximum 3 loans) for full time Selected Primary Care Resident Physicians</t>
    </r>
  </si>
  <si>
    <r>
      <t xml:space="preserve">Maximum amount of </t>
    </r>
    <r>
      <rPr>
        <b/>
        <sz val="11"/>
        <color rgb="FF000000"/>
        <rFont val="Calibri"/>
        <family val="2"/>
        <scheme val="minor"/>
      </rPr>
      <t>$150,000</t>
    </r>
    <r>
      <rPr>
        <sz val="11"/>
        <color rgb="FF000000"/>
        <rFont val="Calibri"/>
        <family val="2"/>
        <scheme val="minor"/>
      </rPr>
      <t xml:space="preserve"> over a 5-year period of verified medical service.</t>
    </r>
  </si>
  <si>
    <r>
      <t xml:space="preserve">Full time
State of New Hampshire SLRP will offset graduate or undergraduate educational loans to full-time Tier 1 primary care physicians, dentists, psychiatrists, and hospitalists for $75,000 for a minimum service obligation of 36 months with an opportunity of an extension for an additional 24 months at $40,000 as well as full-time eligible Tier 2 health care professionals for $45,000 for a minimum service obligation of 36 months with an opportunity of an extension for an additional 24 months at $20,000. Tier 3 registered dental hygienists, licensed alcohol and drug counselors, and primary care RNs are eligible for $30,000 for a minimum service obligation of 36 months with an opportunity of an extension for an additional 24 months at $10,000.
Part time
</t>
    </r>
    <r>
      <rPr>
        <sz val="11"/>
        <color rgb="FF000000"/>
        <rFont val="Calibri"/>
        <family val="2"/>
      </rPr>
      <t>State of New Hampshire SLRP will offset graduate or undergraduate educational loans to part-time primary care physicians, dentists, psychiatrists, and hospitalists for $27,500 for a minimum service obligation of 24 months with an opportunity of an extension for an additional 12 months at $10,000 as well as part-time eligible health care professionals for $17,500 for a minimum service obligation of 24 months with an opportunity for an extension for an additional 12 months for $5,000.</t>
    </r>
  </si>
  <si>
    <r>
      <t xml:space="preserve">Up to </t>
    </r>
    <r>
      <rPr>
        <b/>
        <sz val="11"/>
        <color rgb="FF000000"/>
        <rFont val="Helvetica"/>
        <family val="2"/>
      </rPr>
      <t>$25k</t>
    </r>
    <r>
      <rPr>
        <sz val="11"/>
        <color rgb="FF000000"/>
        <rFont val="Helvetica"/>
        <family val="2"/>
      </rPr>
      <t xml:space="preserve">/yr for initial contract; up to </t>
    </r>
    <r>
      <rPr>
        <b/>
        <sz val="11"/>
        <color rgb="FF000000"/>
        <rFont val="Helvetica"/>
        <family val="2"/>
      </rPr>
      <t>$35k</t>
    </r>
    <r>
      <rPr>
        <sz val="11"/>
        <color rgb="FF000000"/>
        <rFont val="Helvetica"/>
        <family val="2"/>
      </rPr>
      <t>/yr for the third and fourth years </t>
    </r>
  </si>
  <si>
    <t>Type of Program(1=med 2=ed, 3=law, 4 =sw, 5=other profession, 6=no profession)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</si>
</sst>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8" formatCode="&quot;$&quot;#,##0.00_);[Red]\(&quot;$&quot;#,##0.00\)"/>
    <numFmt numFmtId="164" formatCode="&quot;$&quot;#,##0"/>
    <numFmt numFmtId="165" formatCode="0.0%"/>
  </numFmts>
  <fonts count="64">
    <font>
      <sz val="11"/>
      <color theme="1"/>
      <name val="Calibri"/>
      <family val="2"/>
      <scheme val="minor"/>
    </font>
    <font>
      <sz val="11"/>
      <color theme="1"/>
      <name val="Calibri"/>
      <family val="2"/>
      <scheme val="minor"/>
    </font>
    <font>
      <sz val="11"/>
      <color rgb="FFFF0000"/>
      <name val="Calibri"/>
      <family val="2"/>
      <scheme val="minor"/>
    </font>
    <font>
      <u/>
      <sz val="11"/>
      <color theme="10"/>
      <name val="Calibri"/>
      <family val="2"/>
      <scheme val="minor"/>
    </font>
    <font>
      <b/>
      <sz val="11"/>
      <color rgb="FFFFFFFF"/>
      <name val="Calibri"/>
      <family val="2"/>
      <scheme val="minor"/>
    </font>
    <font>
      <b/>
      <sz val="11"/>
      <color theme="0"/>
      <name val="Calibri"/>
      <family val="2"/>
      <scheme val="minor"/>
    </font>
    <font>
      <b/>
      <sz val="11"/>
      <color theme="1"/>
      <name val="Calibri"/>
      <family val="2"/>
      <scheme val="minor"/>
    </font>
    <font>
      <b/>
      <sz val="11"/>
      <name val="Calibri"/>
      <family val="2"/>
      <scheme val="minor"/>
    </font>
    <font>
      <sz val="11"/>
      <name val="Calibri"/>
      <family val="2"/>
      <scheme val="minor"/>
    </font>
    <font>
      <sz val="11"/>
      <name val="Calibri"/>
      <family val="2"/>
    </font>
    <font>
      <sz val="11"/>
      <color rgb="FF000000"/>
      <name val="Calibri"/>
      <family val="2"/>
      <scheme val="minor"/>
    </font>
    <font>
      <b/>
      <sz val="11"/>
      <color rgb="FF000000"/>
      <name val="Calibri"/>
      <family val="2"/>
      <scheme val="minor"/>
    </font>
    <font>
      <sz val="11"/>
      <color rgb="FF000000"/>
      <name val="Calibri"/>
      <family val="2"/>
      <scheme val="minor"/>
    </font>
    <font>
      <sz val="11"/>
      <color theme="1"/>
      <name val="Calibri"/>
      <family val="2"/>
    </font>
    <font>
      <b/>
      <sz val="24"/>
      <color theme="1"/>
      <name val="Calibri"/>
      <family val="2"/>
      <scheme val="minor"/>
    </font>
    <font>
      <sz val="11"/>
      <color rgb="FF000000"/>
      <name val="Calibri"/>
      <family val="2"/>
    </font>
    <font>
      <b/>
      <sz val="11"/>
      <color rgb="FF000000"/>
      <name val="Calibri"/>
      <family val="2"/>
    </font>
    <font>
      <u/>
      <sz val="11"/>
      <color theme="1"/>
      <name val="Calibri"/>
      <family val="2"/>
      <scheme val="minor"/>
    </font>
    <font>
      <sz val="11"/>
      <color rgb="FFFF0000"/>
      <name val="Calibri"/>
      <family val="2"/>
      <scheme val="minor"/>
    </font>
    <font>
      <u/>
      <sz val="11"/>
      <color rgb="FF000000"/>
      <name val="Calibri"/>
      <family val="2"/>
      <scheme val="minor"/>
    </font>
    <font>
      <sz val="11"/>
      <color theme="1"/>
      <name val="Calibri"/>
      <family val="2"/>
    </font>
    <font>
      <u/>
      <sz val="11"/>
      <color rgb="FFFF0000"/>
      <name val="Calibri"/>
      <family val="2"/>
      <scheme val="minor"/>
    </font>
    <font>
      <sz val="12"/>
      <color rgb="FF000000"/>
      <name val="Trebuchet MS"/>
      <family val="2"/>
      <charset val="1"/>
    </font>
    <font>
      <sz val="11"/>
      <color rgb="FF000000"/>
      <name val="Calibri"/>
      <family val="2"/>
    </font>
    <font>
      <sz val="11"/>
      <color theme="1"/>
      <name val="Calibri"/>
      <family val="2"/>
    </font>
    <font>
      <b/>
      <i/>
      <sz val="14"/>
      <name val="Calibri"/>
      <family val="2"/>
      <scheme val="minor"/>
    </font>
    <font>
      <sz val="11"/>
      <color rgb="FFCC0000"/>
      <name val="Calibri"/>
      <family val="2"/>
      <scheme val="minor"/>
    </font>
    <font>
      <b/>
      <sz val="11"/>
      <color rgb="FFFF0000"/>
      <name val="Calibri"/>
      <family val="2"/>
      <scheme val="minor"/>
    </font>
    <font>
      <sz val="11"/>
      <color theme="1"/>
      <name val="Courier New"/>
      <family val="1"/>
    </font>
    <font>
      <b/>
      <sz val="11"/>
      <color rgb="FF000000"/>
      <name val="Calibri"/>
      <family val="2"/>
      <scheme val="minor"/>
    </font>
    <font>
      <sz val="11"/>
      <color rgb="FFFF0000"/>
      <name val="Calibri"/>
      <family val="2"/>
    </font>
    <font>
      <sz val="11"/>
      <color rgb="FF111111"/>
      <name val="Helvetica"/>
      <family val="2"/>
    </font>
    <font>
      <sz val="11"/>
      <color rgb="FFFF0000"/>
      <name val="Calibri (Body)"/>
    </font>
    <font>
      <sz val="11"/>
      <color rgb="FF353535"/>
      <name val="Calibri"/>
      <family val="2"/>
    </font>
    <font>
      <b/>
      <sz val="11"/>
      <color rgb="FF353535"/>
      <name val="Calibri"/>
      <family val="2"/>
    </font>
    <font>
      <sz val="11"/>
      <color rgb="FF2B2B2B"/>
      <name val="Calibri"/>
      <family val="2"/>
    </font>
    <font>
      <sz val="11"/>
      <color rgb="FF333333"/>
      <name val="Tahoma"/>
      <family val="2"/>
    </font>
    <font>
      <sz val="11"/>
      <color rgb="FF1F1F1F"/>
      <name val="Calibri"/>
      <family val="2"/>
    </font>
    <font>
      <sz val="9"/>
      <color rgb="FF000000"/>
      <name val="Segoe UI"/>
      <charset val="1"/>
    </font>
    <font>
      <sz val="11"/>
      <color rgb="FF444444"/>
      <name val="Roboto"/>
      <family val="2"/>
      <charset val="1"/>
    </font>
    <font>
      <sz val="11"/>
      <color rgb="FF111111"/>
      <name val="Helvetica"/>
      <family val="2"/>
    </font>
    <font>
      <b/>
      <sz val="11"/>
      <color rgb="FF111111"/>
      <name val="Helvetica"/>
      <family val="2"/>
    </font>
    <font>
      <u/>
      <sz val="11"/>
      <color rgb="FFFF0000"/>
      <name val="Calibri"/>
      <family val="2"/>
      <scheme val="minor"/>
    </font>
    <font>
      <u/>
      <sz val="11"/>
      <color rgb="FF0000FF"/>
      <name val="Calibri"/>
      <family val="2"/>
      <scheme val="minor"/>
    </font>
    <font>
      <u/>
      <sz val="11"/>
      <color theme="10"/>
      <name val="Calibri"/>
      <family val="2"/>
    </font>
    <font>
      <u/>
      <sz val="11"/>
      <color rgb="FF0563C1"/>
      <name val="Calibri"/>
      <family val="2"/>
    </font>
    <font>
      <sz val="11"/>
      <color rgb="FF00B050"/>
      <name val="Calibri"/>
      <family val="2"/>
      <scheme val="minor"/>
    </font>
    <font>
      <b/>
      <sz val="24"/>
      <color rgb="FF000000"/>
      <name val="Calibri"/>
      <family val="2"/>
      <scheme val="minor"/>
    </font>
    <font>
      <sz val="11"/>
      <color rgb="FF000000"/>
      <name val="Calibri"/>
      <family val="2"/>
    </font>
    <font>
      <b/>
      <i/>
      <sz val="14"/>
      <color rgb="FF000000"/>
      <name val="Calibri"/>
      <family val="2"/>
      <scheme val="minor"/>
    </font>
    <font>
      <sz val="11"/>
      <color rgb="FF000000"/>
      <name val="Courier New"/>
      <family val="1"/>
    </font>
    <font>
      <sz val="11"/>
      <color rgb="FF000000"/>
      <name val="Calibri (Body)"/>
    </font>
    <font>
      <sz val="11"/>
      <color rgb="FF000000"/>
      <name val="Helvetica"/>
      <family val="2"/>
    </font>
    <font>
      <sz val="11"/>
      <color rgb="FF000000"/>
      <name val="Helvetica"/>
      <family val="2"/>
    </font>
    <font>
      <b/>
      <sz val="11"/>
      <color rgb="FF000000"/>
      <name val="Helvetica"/>
      <family val="2"/>
    </font>
    <font>
      <sz val="10"/>
      <color rgb="FF000000"/>
      <name val="Source Sans Pro Web"/>
      <family val="2"/>
      <charset val="1"/>
    </font>
    <font>
      <sz val="11"/>
      <color rgb="FF000000"/>
      <name val="Source Sans Pro"/>
    </font>
    <font>
      <sz val="10"/>
      <color rgb="FF000000"/>
      <name val="Source Sans Pro"/>
    </font>
    <font>
      <sz val="10"/>
      <color rgb="FF000000"/>
      <name val="Arial"/>
      <family val="2"/>
      <charset val="1"/>
    </font>
    <font>
      <i/>
      <sz val="14"/>
      <color rgb="FF000000"/>
      <name val="Calibri"/>
      <family val="2"/>
      <scheme val="minor"/>
    </font>
    <font>
      <sz val="11"/>
      <color rgb="FF000000"/>
      <name val="Consolas"/>
      <family val="2"/>
    </font>
    <font>
      <b/>
      <sz val="11"/>
      <color rgb="FFFFFFFF"/>
      <name val="Aptos Narrow"/>
      <family val="2"/>
      <charset val="1"/>
    </font>
    <font>
      <sz val="11"/>
      <color rgb="FF000000"/>
      <name val="Aptos Narrow"/>
      <family val="2"/>
      <charset val="1"/>
    </font>
    <font>
      <sz val="11"/>
      <color rgb="FF000000"/>
      <name val="Aptos Narrow"/>
    </font>
  </fonts>
  <fills count="11">
    <fill>
      <patternFill patternType="none"/>
    </fill>
    <fill>
      <patternFill patternType="gray125"/>
    </fill>
    <fill>
      <patternFill patternType="solid">
        <fgColor rgb="FFCC0000"/>
        <bgColor indexed="64"/>
      </patternFill>
    </fill>
    <fill>
      <patternFill patternType="solid">
        <fgColor rgb="FFC00000"/>
        <bgColor indexed="64"/>
      </patternFill>
    </fill>
    <fill>
      <patternFill patternType="solid">
        <fgColor rgb="FFF2F2F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7"/>
        <bgColor indexed="64"/>
      </patternFill>
    </fill>
    <fill>
      <patternFill patternType="solid">
        <fgColor rgb="FFFFC000"/>
        <bgColor indexed="64"/>
      </patternFill>
    </fill>
    <fill>
      <patternFill patternType="solid">
        <fgColor rgb="FFFFFFFF"/>
        <bgColor indexed="64"/>
      </patternFill>
    </fill>
  </fills>
  <borders count="23">
    <border>
      <left/>
      <right/>
      <top/>
      <bottom/>
      <diagonal/>
    </border>
    <border>
      <left/>
      <right style="thick">
        <color rgb="FFFFFFFF"/>
      </right>
      <top/>
      <bottom style="medium">
        <color indexed="64"/>
      </bottom>
      <diagonal/>
    </border>
    <border>
      <left/>
      <right style="thick">
        <color rgb="FFFFFFFF"/>
      </right>
      <top style="thin">
        <color rgb="FFFFFFFF"/>
      </top>
      <bottom style="medium">
        <color indexed="64"/>
      </bottom>
      <diagonal/>
    </border>
    <border>
      <left style="thick">
        <color rgb="FFFFFFFF"/>
      </left>
      <right style="thick">
        <color rgb="FFFFFFFF"/>
      </right>
      <top style="thin">
        <color rgb="FFFFFFFF"/>
      </top>
      <bottom style="medium">
        <color indexed="64"/>
      </bottom>
      <diagonal/>
    </border>
    <border>
      <left/>
      <right/>
      <top style="thin">
        <color rgb="FFFFFFFF"/>
      </top>
      <bottom style="medium">
        <color indexed="64"/>
      </bottom>
      <diagonal/>
    </border>
    <border>
      <left style="medium">
        <color theme="0"/>
      </left>
      <right/>
      <top style="medium">
        <color theme="0"/>
      </top>
      <bottom style="medium">
        <color theme="0"/>
      </bottom>
      <diagonal/>
    </border>
    <border>
      <left style="medium">
        <color theme="0"/>
      </left>
      <right style="medium">
        <color theme="0"/>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right/>
      <top/>
      <bottom style="medium">
        <color indexed="64"/>
      </bottom>
      <diagonal/>
    </border>
    <border>
      <left style="medium">
        <color rgb="FFFFFFFF"/>
      </left>
      <right/>
      <top/>
      <bottom/>
      <diagonal/>
    </border>
    <border>
      <left/>
      <right style="medium">
        <color rgb="FFFFFFFF"/>
      </right>
      <top/>
      <bottom/>
      <diagonal/>
    </border>
    <border>
      <left style="medium">
        <color rgb="FFFFFFFF"/>
      </left>
      <right/>
      <top/>
      <bottom style="thin">
        <color rgb="FF000000"/>
      </bottom>
      <diagonal/>
    </border>
    <border>
      <left/>
      <right/>
      <top/>
      <bottom style="thin">
        <color rgb="FF000000"/>
      </bottom>
      <diagonal/>
    </border>
    <border>
      <left/>
      <right/>
      <top style="thin">
        <color rgb="FF000000"/>
      </top>
      <bottom/>
      <diagonal/>
    </border>
    <border>
      <left/>
      <right/>
      <top/>
      <bottom style="medium">
        <color rgb="FF000000"/>
      </bottom>
      <diagonal/>
    </border>
    <border>
      <left/>
      <right/>
      <top style="thin">
        <color rgb="FF000000"/>
      </top>
      <bottom style="medium">
        <color rgb="FF000000"/>
      </bottom>
      <diagonal/>
    </border>
    <border>
      <left/>
      <right/>
      <top style="medium">
        <color rgb="FF000000"/>
      </top>
      <bottom/>
      <diagonal/>
    </border>
    <border>
      <left/>
      <right/>
      <top style="medium">
        <color indexed="64"/>
      </top>
      <bottom style="medium">
        <color indexed="64"/>
      </bottom>
      <diagonal/>
    </border>
    <border>
      <left/>
      <right/>
      <top style="medium">
        <color indexed="64"/>
      </top>
      <bottom/>
      <diagonal/>
    </border>
    <border>
      <left/>
      <right/>
      <top style="medium">
        <color rgb="FF000000"/>
      </top>
      <bottom style="thin">
        <color rgb="FF000000"/>
      </bottom>
      <diagonal/>
    </border>
    <border>
      <left/>
      <right/>
      <top style="thin">
        <color rgb="FF000000"/>
      </top>
      <bottom style="thin">
        <color rgb="FF000000"/>
      </bottom>
      <diagonal/>
    </border>
    <border>
      <left/>
      <right/>
      <top/>
      <bottom style="thin">
        <color rgb="FFFFFFFF"/>
      </bottom>
      <diagonal/>
    </border>
  </borders>
  <cellStyleXfs count="2">
    <xf numFmtId="0" fontId="0" fillId="0" borderId="0"/>
    <xf numFmtId="0" fontId="3" fillId="0" borderId="0" applyNumberFormat="0" applyFill="0" applyBorder="0" applyAlignment="0" applyProtection="0"/>
  </cellStyleXfs>
  <cellXfs count="802">
    <xf numFmtId="0" fontId="0" fillId="0" borderId="0" xfId="0"/>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6" fillId="0" borderId="9" xfId="0" applyFont="1" applyBorder="1" applyAlignment="1">
      <alignment wrapText="1"/>
    </xf>
    <xf numFmtId="0" fontId="7" fillId="4" borderId="0" xfId="0" applyFont="1" applyFill="1" applyAlignment="1">
      <alignment horizontal="left" vertical="top" wrapText="1"/>
    </xf>
    <xf numFmtId="9" fontId="8" fillId="4" borderId="0" xfId="0" applyNumberFormat="1" applyFont="1" applyFill="1" applyAlignment="1">
      <alignment horizontal="left" vertical="top" wrapText="1"/>
    </xf>
    <xf numFmtId="6" fontId="8" fillId="4" borderId="10" xfId="0" applyNumberFormat="1" applyFont="1" applyFill="1" applyBorder="1" applyAlignment="1">
      <alignment horizontal="left" vertical="top" wrapText="1"/>
    </xf>
    <xf numFmtId="0" fontId="8" fillId="4" borderId="0" xfId="0" applyFont="1" applyFill="1" applyAlignment="1">
      <alignment horizontal="center" vertical="top" wrapText="1"/>
    </xf>
    <xf numFmtId="0" fontId="8" fillId="4" borderId="0" xfId="0" applyFont="1" applyFill="1" applyAlignment="1">
      <alignment vertical="top" wrapText="1"/>
    </xf>
    <xf numFmtId="0" fontId="3" fillId="4" borderId="0" xfId="1" applyFill="1" applyAlignment="1">
      <alignment vertical="top" wrapText="1"/>
    </xf>
    <xf numFmtId="0" fontId="8" fillId="4" borderId="11" xfId="0" applyFont="1" applyFill="1" applyBorder="1" applyAlignment="1">
      <alignment vertical="top" wrapText="1"/>
    </xf>
    <xf numFmtId="0" fontId="8" fillId="4" borderId="11" xfId="0" applyFont="1" applyFill="1" applyBorder="1" applyAlignment="1">
      <alignment horizontal="center" vertical="center" wrapText="1"/>
    </xf>
    <xf numFmtId="0" fontId="8" fillId="5" borderId="0" xfId="0" applyFont="1" applyFill="1" applyAlignment="1">
      <alignment horizontal="left" vertical="top" wrapText="1"/>
    </xf>
    <xf numFmtId="0" fontId="3" fillId="4" borderId="13" xfId="1" applyFill="1" applyBorder="1" applyAlignment="1">
      <alignment vertical="top" wrapText="1"/>
    </xf>
    <xf numFmtId="0" fontId="8" fillId="4" borderId="0" xfId="1" applyFont="1" applyFill="1" applyBorder="1" applyAlignment="1">
      <alignment vertical="top" wrapText="1"/>
    </xf>
    <xf numFmtId="0" fontId="0" fillId="4" borderId="0" xfId="0" applyFill="1" applyAlignment="1">
      <alignment vertical="top" wrapText="1"/>
    </xf>
    <xf numFmtId="0" fontId="0" fillId="4" borderId="0" xfId="0" applyFill="1" applyAlignment="1">
      <alignment horizontal="left" vertical="top" wrapText="1"/>
    </xf>
    <xf numFmtId="0" fontId="7" fillId="0" borderId="14" xfId="0" applyFont="1" applyBorder="1" applyAlignment="1">
      <alignment horizontal="left" vertical="top" wrapText="1"/>
    </xf>
    <xf numFmtId="9" fontId="8" fillId="0" borderId="14" xfId="0" applyNumberFormat="1" applyFont="1" applyBorder="1" applyAlignment="1">
      <alignment horizontal="left" vertical="top" wrapText="1"/>
    </xf>
    <xf numFmtId="6" fontId="8" fillId="0" borderId="14" xfId="0" applyNumberFormat="1" applyFont="1" applyBorder="1" applyAlignment="1">
      <alignment horizontal="left" vertical="top" wrapText="1"/>
    </xf>
    <xf numFmtId="0" fontId="8" fillId="0" borderId="14" xfId="0" applyFont="1" applyBorder="1" applyAlignment="1">
      <alignment horizontal="center" vertical="top" wrapText="1"/>
    </xf>
    <xf numFmtId="0" fontId="9" fillId="0" borderId="14" xfId="0" applyFont="1" applyBorder="1" applyAlignment="1">
      <alignment vertical="top" wrapText="1"/>
    </xf>
    <xf numFmtId="0" fontId="3" fillId="0" borderId="14" xfId="1" applyBorder="1" applyAlignment="1">
      <alignment vertical="top" wrapText="1"/>
    </xf>
    <xf numFmtId="0" fontId="8" fillId="0" borderId="14" xfId="0" applyFont="1" applyBorder="1" applyAlignment="1">
      <alignment vertical="top" wrapText="1"/>
    </xf>
    <xf numFmtId="0" fontId="8" fillId="0" borderId="14" xfId="0" applyFont="1" applyBorder="1" applyAlignment="1">
      <alignment horizontal="center" vertical="center" wrapText="1"/>
    </xf>
    <xf numFmtId="0" fontId="8" fillId="5" borderId="14" xfId="0" applyFont="1" applyFill="1" applyBorder="1" applyAlignment="1">
      <alignment horizontal="left" vertical="top" wrapText="1"/>
    </xf>
    <xf numFmtId="0" fontId="10" fillId="0" borderId="14" xfId="0" applyFont="1" applyBorder="1" applyAlignment="1">
      <alignment vertical="top" wrapText="1"/>
    </xf>
    <xf numFmtId="0" fontId="12" fillId="0" borderId="14" xfId="0" applyFont="1" applyBorder="1" applyAlignment="1">
      <alignment vertical="top" wrapText="1"/>
    </xf>
    <xf numFmtId="0" fontId="0" fillId="0" borderId="14" xfId="0" applyBorder="1" applyAlignment="1">
      <alignment vertical="top" wrapText="1"/>
    </xf>
    <xf numFmtId="0" fontId="0" fillId="0" borderId="14" xfId="0" applyBorder="1" applyAlignment="1">
      <alignment horizontal="left" vertical="top" wrapText="1"/>
    </xf>
    <xf numFmtId="0" fontId="7" fillId="0" borderId="15" xfId="0" applyFont="1" applyBorder="1" applyAlignment="1">
      <alignment horizontal="left" vertical="top" wrapText="1"/>
    </xf>
    <xf numFmtId="9" fontId="8" fillId="0" borderId="15" xfId="0" applyNumberFormat="1" applyFont="1" applyBorder="1" applyAlignment="1">
      <alignment horizontal="left" vertical="top" wrapText="1"/>
    </xf>
    <xf numFmtId="6" fontId="8" fillId="0" borderId="15" xfId="0" applyNumberFormat="1" applyFont="1" applyBorder="1" applyAlignment="1">
      <alignment horizontal="left" vertical="top" wrapText="1"/>
    </xf>
    <xf numFmtId="0" fontId="8" fillId="0" borderId="15" xfId="0" applyFont="1" applyBorder="1" applyAlignment="1">
      <alignment horizontal="center" vertical="top" wrapText="1"/>
    </xf>
    <xf numFmtId="0" fontId="9" fillId="0" borderId="15" xfId="0" applyFont="1" applyBorder="1" applyAlignment="1">
      <alignment vertical="top" wrapText="1"/>
    </xf>
    <xf numFmtId="0" fontId="3" fillId="0" borderId="15" xfId="1" applyBorder="1" applyAlignment="1">
      <alignment vertical="top" wrapText="1"/>
    </xf>
    <xf numFmtId="0" fontId="8" fillId="0" borderId="15" xfId="0" applyFont="1" applyBorder="1" applyAlignment="1">
      <alignment vertical="top" wrapText="1"/>
    </xf>
    <xf numFmtId="0" fontId="8" fillId="5" borderId="15" xfId="0" applyFont="1" applyFill="1" applyBorder="1" applyAlignment="1">
      <alignment vertical="top" wrapText="1"/>
    </xf>
    <xf numFmtId="14" fontId="8" fillId="5" borderId="15" xfId="0" applyNumberFormat="1" applyFont="1" applyFill="1" applyBorder="1" applyAlignment="1">
      <alignment horizontal="center" vertical="center" wrapText="1"/>
    </xf>
    <xf numFmtId="14" fontId="8" fillId="5" borderId="15" xfId="0" applyNumberFormat="1" applyFont="1" applyFill="1" applyBorder="1" applyAlignment="1">
      <alignment horizontal="left" vertical="top" wrapText="1"/>
    </xf>
    <xf numFmtId="0" fontId="10" fillId="5" borderId="15" xfId="0" applyFont="1" applyFill="1" applyBorder="1" applyAlignment="1">
      <alignment vertical="top" wrapText="1"/>
    </xf>
    <xf numFmtId="0" fontId="12" fillId="0" borderId="16" xfId="0" applyFont="1" applyBorder="1" applyAlignment="1">
      <alignment vertical="top" wrapText="1"/>
    </xf>
    <xf numFmtId="0" fontId="8" fillId="0" borderId="16" xfId="0" applyFont="1" applyBorder="1" applyAlignment="1">
      <alignment vertical="top" wrapText="1"/>
    </xf>
    <xf numFmtId="0" fontId="0" fillId="0" borderId="15" xfId="0" applyBorder="1" applyAlignment="1">
      <alignment vertical="top" wrapText="1"/>
    </xf>
    <xf numFmtId="0" fontId="0" fillId="0" borderId="15" xfId="0" applyBorder="1" applyAlignment="1">
      <alignment horizontal="left" vertical="top" wrapText="1"/>
    </xf>
    <xf numFmtId="6" fontId="8" fillId="4" borderId="0" xfId="0" applyNumberFormat="1" applyFont="1" applyFill="1" applyAlignment="1">
      <alignment horizontal="left" vertical="top" wrapText="1"/>
    </xf>
    <xf numFmtId="0" fontId="13" fillId="6" borderId="0" xfId="0" applyFont="1" applyFill="1" applyAlignment="1">
      <alignment vertical="top" wrapText="1"/>
    </xf>
    <xf numFmtId="0" fontId="0" fillId="6" borderId="0" xfId="0" applyFill="1" applyAlignment="1">
      <alignment vertical="top" wrapText="1"/>
    </xf>
    <xf numFmtId="0" fontId="14" fillId="6" borderId="0" xfId="0" applyFont="1" applyFill="1" applyAlignment="1">
      <alignment horizontal="center" vertical="center" wrapText="1"/>
    </xf>
    <xf numFmtId="0" fontId="0" fillId="6" borderId="0" xfId="0" applyFill="1" applyAlignment="1">
      <alignment horizontal="left" vertical="top" wrapText="1"/>
    </xf>
    <xf numFmtId="0" fontId="0" fillId="4" borderId="0" xfId="0" applyFill="1" applyAlignment="1">
      <alignment horizontal="center" vertical="top" wrapText="1"/>
    </xf>
    <xf numFmtId="0" fontId="9" fillId="4" borderId="0" xfId="0" applyFont="1" applyFill="1" applyAlignment="1">
      <alignment vertical="top" wrapText="1"/>
    </xf>
    <xf numFmtId="0" fontId="12" fillId="6" borderId="0" xfId="0" applyFont="1" applyFill="1" applyAlignment="1">
      <alignment horizontal="center" vertical="center" wrapText="1"/>
    </xf>
    <xf numFmtId="0" fontId="12" fillId="6" borderId="0" xfId="0" applyFont="1" applyFill="1" applyAlignment="1">
      <alignment horizontal="left" vertical="top" wrapText="1"/>
    </xf>
    <xf numFmtId="0" fontId="15" fillId="4" borderId="0" xfId="0" applyFont="1" applyFill="1" applyAlignment="1">
      <alignment vertical="top" wrapText="1"/>
    </xf>
    <xf numFmtId="0" fontId="7" fillId="4" borderId="9" xfId="0" applyFont="1" applyFill="1" applyBorder="1" applyAlignment="1">
      <alignment horizontal="left" vertical="top" wrapText="1"/>
    </xf>
    <xf numFmtId="0" fontId="8" fillId="4" borderId="9" xfId="0" applyFont="1" applyFill="1" applyBorder="1" applyAlignment="1">
      <alignment horizontal="left" vertical="top" wrapText="1"/>
    </xf>
    <xf numFmtId="0" fontId="8" fillId="4" borderId="9" xfId="0" applyFont="1" applyFill="1" applyBorder="1" applyAlignment="1">
      <alignment horizontal="center" vertical="top" wrapText="1"/>
    </xf>
    <xf numFmtId="0" fontId="9" fillId="4" borderId="9" xfId="0" applyFont="1" applyFill="1" applyBorder="1" applyAlignment="1">
      <alignment vertical="top" wrapText="1"/>
    </xf>
    <xf numFmtId="0" fontId="3" fillId="4" borderId="9" xfId="1" applyFill="1" applyBorder="1" applyAlignment="1">
      <alignment vertical="top" wrapText="1"/>
    </xf>
    <xf numFmtId="0" fontId="0" fillId="4" borderId="9" xfId="0" applyFill="1" applyBorder="1" applyAlignment="1">
      <alignment vertical="top" wrapText="1"/>
    </xf>
    <xf numFmtId="0" fontId="8" fillId="4" borderId="9" xfId="0" applyFont="1" applyFill="1" applyBorder="1" applyAlignment="1">
      <alignment vertical="top" wrapText="1"/>
    </xf>
    <xf numFmtId="0" fontId="12" fillId="6" borderId="9" xfId="0" applyFont="1" applyFill="1" applyBorder="1" applyAlignment="1">
      <alignment horizontal="center" vertical="center" wrapText="1"/>
    </xf>
    <xf numFmtId="0" fontId="10" fillId="4" borderId="9" xfId="0" applyFont="1" applyFill="1" applyBorder="1" applyAlignment="1">
      <alignment vertical="top" wrapText="1"/>
    </xf>
    <xf numFmtId="0" fontId="12" fillId="4" borderId="9" xfId="1" applyFont="1" applyFill="1" applyBorder="1" applyAlignment="1">
      <alignment vertical="top" wrapText="1"/>
    </xf>
    <xf numFmtId="0" fontId="0" fillId="4" borderId="15" xfId="0" applyFill="1" applyBorder="1" applyAlignment="1">
      <alignment vertical="top" wrapText="1"/>
    </xf>
    <xf numFmtId="0" fontId="0" fillId="4" borderId="9" xfId="0" applyFill="1" applyBorder="1" applyAlignment="1">
      <alignment horizontal="left" vertical="top" wrapText="1"/>
    </xf>
    <xf numFmtId="0" fontId="6" fillId="0" borderId="18" xfId="0" applyFont="1" applyBorder="1" applyAlignment="1">
      <alignment horizontal="left" vertical="top" wrapText="1"/>
    </xf>
    <xf numFmtId="9" fontId="0" fillId="0" borderId="18" xfId="0" applyNumberFormat="1" applyBorder="1" applyAlignment="1">
      <alignment horizontal="left" vertical="top" wrapText="1"/>
    </xf>
    <xf numFmtId="6" fontId="0" fillId="0" borderId="18" xfId="0" applyNumberFormat="1" applyBorder="1" applyAlignment="1">
      <alignment horizontal="left" vertical="top" wrapText="1"/>
    </xf>
    <xf numFmtId="0" fontId="0" fillId="0" borderId="18" xfId="0" applyBorder="1" applyAlignment="1">
      <alignment horizontal="left" vertical="top" wrapText="1"/>
    </xf>
    <xf numFmtId="0" fontId="0" fillId="0" borderId="18" xfId="0" applyBorder="1" applyAlignment="1">
      <alignment horizontal="center" vertical="top" wrapText="1"/>
    </xf>
    <xf numFmtId="0" fontId="13" fillId="0" borderId="18" xfId="0" applyFont="1" applyBorder="1" applyAlignment="1">
      <alignment vertical="top" wrapText="1"/>
    </xf>
    <xf numFmtId="0" fontId="17" fillId="0" borderId="18" xfId="1" applyFont="1" applyBorder="1" applyAlignment="1">
      <alignment vertical="top" wrapText="1"/>
    </xf>
    <xf numFmtId="0" fontId="0" fillId="0" borderId="18" xfId="0" applyBorder="1" applyAlignment="1">
      <alignment vertical="top" wrapText="1"/>
    </xf>
    <xf numFmtId="0" fontId="0" fillId="5" borderId="18" xfId="0" applyFill="1" applyBorder="1" applyAlignment="1">
      <alignment horizontal="center" vertical="center" wrapText="1"/>
    </xf>
    <xf numFmtId="0" fontId="0" fillId="5" borderId="18" xfId="0" applyFill="1" applyBorder="1" applyAlignment="1">
      <alignment horizontal="left" vertical="top" wrapText="1"/>
    </xf>
    <xf numFmtId="0" fontId="0" fillId="0" borderId="9" xfId="0" applyBorder="1" applyAlignment="1">
      <alignment vertical="top" wrapText="1"/>
    </xf>
    <xf numFmtId="0" fontId="3" fillId="6" borderId="0" xfId="1" applyFill="1" applyAlignment="1">
      <alignment vertical="top" wrapText="1"/>
    </xf>
    <xf numFmtId="0" fontId="8" fillId="6" borderId="0" xfId="0" applyFont="1" applyFill="1" applyAlignment="1">
      <alignment horizontal="left" vertical="top" wrapText="1"/>
    </xf>
    <xf numFmtId="0" fontId="18" fillId="4" borderId="0" xfId="0" applyFont="1" applyFill="1" applyAlignment="1">
      <alignment vertical="top" wrapText="1"/>
    </xf>
    <xf numFmtId="0" fontId="8" fillId="4" borderId="0" xfId="0" applyFont="1" applyFill="1" applyAlignment="1">
      <alignment horizontal="center" vertical="center" wrapText="1"/>
    </xf>
    <xf numFmtId="0" fontId="10" fillId="4" borderId="0" xfId="0" applyFont="1" applyFill="1" applyAlignment="1">
      <alignment vertical="top" wrapText="1"/>
    </xf>
    <xf numFmtId="0" fontId="12" fillId="4" borderId="0" xfId="0" applyFont="1" applyFill="1" applyAlignment="1">
      <alignment vertical="top" wrapText="1"/>
    </xf>
    <xf numFmtId="6" fontId="10" fillId="4" borderId="0" xfId="0" applyNumberFormat="1" applyFont="1" applyFill="1" applyAlignment="1">
      <alignment vertical="top" wrapText="1"/>
    </xf>
    <xf numFmtId="0" fontId="6" fillId="4" borderId="0" xfId="0" applyFont="1" applyFill="1" applyAlignment="1">
      <alignment horizontal="left" vertical="top" wrapText="1"/>
    </xf>
    <xf numFmtId="0" fontId="13" fillId="4" borderId="0" xfId="0" applyFont="1" applyFill="1" applyAlignment="1">
      <alignment vertical="top" wrapText="1"/>
    </xf>
    <xf numFmtId="0" fontId="19" fillId="6" borderId="0" xfId="1" applyFont="1" applyFill="1" applyAlignment="1">
      <alignment vertical="top" wrapText="1"/>
    </xf>
    <xf numFmtId="0" fontId="0" fillId="6" borderId="0" xfId="0" applyFill="1" applyAlignment="1">
      <alignment horizontal="center" vertical="center" wrapText="1"/>
    </xf>
    <xf numFmtId="6" fontId="0" fillId="4" borderId="0" xfId="0" applyNumberFormat="1" applyFill="1" applyAlignment="1">
      <alignment vertical="top" wrapText="1"/>
    </xf>
    <xf numFmtId="0" fontId="20" fillId="6" borderId="0" xfId="0" applyFont="1" applyFill="1" applyAlignment="1">
      <alignment vertical="top" wrapText="1"/>
    </xf>
    <xf numFmtId="0" fontId="17" fillId="4" borderId="0" xfId="1" applyFont="1" applyFill="1" applyAlignment="1">
      <alignment vertical="top" wrapText="1"/>
    </xf>
    <xf numFmtId="0" fontId="3" fillId="4" borderId="0" xfId="1" applyFill="1" applyBorder="1" applyAlignment="1">
      <alignment vertical="top" wrapText="1"/>
    </xf>
    <xf numFmtId="6" fontId="0" fillId="6" borderId="0" xfId="0" applyNumberFormat="1" applyFill="1" applyAlignment="1">
      <alignment horizontal="left" vertical="top" wrapText="1"/>
    </xf>
    <xf numFmtId="0" fontId="17" fillId="4" borderId="0" xfId="1" applyFont="1" applyFill="1" applyAlignment="1">
      <alignment vertical="top"/>
    </xf>
    <xf numFmtId="0" fontId="17" fillId="4" borderId="0" xfId="1" applyFont="1" applyFill="1" applyBorder="1" applyAlignment="1">
      <alignment vertical="top" wrapText="1"/>
    </xf>
    <xf numFmtId="0" fontId="17" fillId="6" borderId="0" xfId="1" applyFont="1" applyFill="1" applyAlignment="1">
      <alignment vertical="top" wrapText="1"/>
    </xf>
    <xf numFmtId="49" fontId="0" fillId="4" borderId="0" xfId="0" applyNumberFormat="1" applyFill="1" applyAlignment="1">
      <alignment horizontal="center" vertical="center" wrapText="1"/>
    </xf>
    <xf numFmtId="49" fontId="0" fillId="6" borderId="0" xfId="0" applyNumberFormat="1" applyFill="1" applyAlignment="1">
      <alignment horizontal="left" vertical="top" wrapText="1"/>
    </xf>
    <xf numFmtId="49" fontId="12" fillId="6" borderId="0" xfId="0" applyNumberFormat="1" applyFont="1" applyFill="1" applyAlignment="1">
      <alignment horizontal="center" vertical="center" wrapText="1"/>
    </xf>
    <xf numFmtId="0" fontId="6" fillId="4" borderId="15" xfId="0" applyFont="1" applyFill="1" applyBorder="1" applyAlignment="1">
      <alignment horizontal="left" vertical="top" wrapText="1"/>
    </xf>
    <xf numFmtId="0" fontId="0" fillId="4" borderId="15" xfId="0" applyFill="1" applyBorder="1" applyAlignment="1">
      <alignment horizontal="left" vertical="top" wrapText="1"/>
    </xf>
    <xf numFmtId="0" fontId="0" fillId="4" borderId="15" xfId="0" applyFill="1" applyBorder="1" applyAlignment="1">
      <alignment horizontal="center" vertical="top" wrapText="1"/>
    </xf>
    <xf numFmtId="0" fontId="13" fillId="4" borderId="15" xfId="0" applyFont="1" applyFill="1" applyBorder="1" applyAlignment="1">
      <alignment vertical="top" wrapText="1"/>
    </xf>
    <xf numFmtId="0" fontId="17" fillId="6" borderId="15" xfId="1" applyFont="1" applyFill="1" applyBorder="1" applyAlignment="1">
      <alignment vertical="top" wrapText="1"/>
    </xf>
    <xf numFmtId="49" fontId="17" fillId="4" borderId="15" xfId="1" applyNumberFormat="1" applyFont="1" applyFill="1" applyBorder="1" applyAlignment="1">
      <alignment horizontal="center" vertical="center" wrapText="1"/>
    </xf>
    <xf numFmtId="0" fontId="17" fillId="4" borderId="15" xfId="1" applyFont="1" applyFill="1" applyBorder="1" applyAlignment="1">
      <alignment vertical="top" wrapText="1"/>
    </xf>
    <xf numFmtId="0" fontId="7" fillId="0" borderId="0" xfId="0" applyFont="1" applyAlignment="1">
      <alignment horizontal="left" vertical="top" wrapText="1"/>
    </xf>
    <xf numFmtId="9" fontId="8" fillId="0" borderId="0" xfId="0" applyNumberFormat="1" applyFont="1" applyAlignment="1">
      <alignment horizontal="left" vertical="top" wrapText="1"/>
    </xf>
    <xf numFmtId="6" fontId="8" fillId="0" borderId="0" xfId="0" applyNumberFormat="1" applyFont="1" applyAlignment="1">
      <alignment horizontal="left" vertical="top" wrapText="1"/>
    </xf>
    <xf numFmtId="0" fontId="8" fillId="0" borderId="0" xfId="0" applyFont="1" applyAlignment="1">
      <alignment horizontal="center" vertical="top" wrapText="1"/>
    </xf>
    <xf numFmtId="0" fontId="8" fillId="0" borderId="0" xfId="0" applyFont="1" applyAlignment="1">
      <alignment vertical="top" wrapText="1"/>
    </xf>
    <xf numFmtId="0" fontId="3" fillId="5" borderId="0" xfId="1" applyFill="1" applyAlignment="1">
      <alignment vertical="top" wrapText="1"/>
    </xf>
    <xf numFmtId="0" fontId="21" fillId="5" borderId="0" xfId="1" applyFont="1" applyFill="1" applyAlignment="1">
      <alignment horizontal="center" vertical="center" wrapText="1"/>
    </xf>
    <xf numFmtId="0" fontId="12" fillId="5" borderId="0" xfId="0" applyFont="1" applyFill="1" applyAlignment="1">
      <alignment wrapText="1"/>
    </xf>
    <xf numFmtId="0" fontId="15" fillId="0" borderId="0" xfId="0" applyFont="1" applyAlignment="1">
      <alignment vertical="top" wrapText="1"/>
    </xf>
    <xf numFmtId="0" fontId="18" fillId="5" borderId="0" xfId="0" applyFont="1" applyFill="1" applyAlignment="1">
      <alignment vertical="top" wrapText="1"/>
    </xf>
    <xf numFmtId="0" fontId="3" fillId="0" borderId="0" xfId="1" applyAlignment="1">
      <alignment vertical="top" wrapText="1"/>
    </xf>
    <xf numFmtId="0" fontId="0" fillId="0" borderId="0" xfId="0" applyAlignment="1">
      <alignment vertical="top" wrapText="1"/>
    </xf>
    <xf numFmtId="0" fontId="22" fillId="0" borderId="0" xfId="0" applyFont="1" applyAlignment="1">
      <alignment vertical="top"/>
    </xf>
    <xf numFmtId="0" fontId="0" fillId="0" borderId="0" xfId="0" applyAlignment="1">
      <alignment wrapText="1"/>
    </xf>
    <xf numFmtId="0" fontId="7" fillId="0" borderId="0" xfId="0" applyFont="1" applyAlignment="1">
      <alignment wrapText="1"/>
    </xf>
    <xf numFmtId="9" fontId="8" fillId="0" borderId="0" xfId="0" applyNumberFormat="1" applyFont="1" applyAlignment="1">
      <alignment wrapText="1"/>
    </xf>
    <xf numFmtId="6" fontId="8" fillId="0" borderId="0" xfId="0" applyNumberFormat="1" applyFont="1" applyAlignment="1">
      <alignment wrapText="1"/>
    </xf>
    <xf numFmtId="0" fontId="10" fillId="5" borderId="0" xfId="0" applyFont="1" applyFill="1" applyAlignment="1">
      <alignment wrapText="1"/>
    </xf>
    <xf numFmtId="0" fontId="23" fillId="0" borderId="0" xfId="0" applyFont="1" applyAlignment="1">
      <alignment vertical="top" wrapText="1"/>
    </xf>
    <xf numFmtId="0" fontId="0" fillId="0" borderId="0" xfId="0" applyAlignment="1">
      <alignment horizontal="left" vertical="top" wrapText="1"/>
    </xf>
    <xf numFmtId="0" fontId="10" fillId="5" borderId="0" xfId="0" applyFont="1" applyFill="1" applyAlignment="1">
      <alignment vertical="top" wrapText="1"/>
    </xf>
    <xf numFmtId="0" fontId="12" fillId="5" borderId="0" xfId="0" applyFont="1" applyFill="1" applyAlignment="1">
      <alignment vertical="top" wrapText="1"/>
    </xf>
    <xf numFmtId="0" fontId="12" fillId="0" borderId="0" xfId="0" applyFont="1" applyAlignment="1">
      <alignment vertical="top" wrapText="1"/>
    </xf>
    <xf numFmtId="0" fontId="12" fillId="5" borderId="0" xfId="0" applyFont="1" applyFill="1" applyAlignment="1">
      <alignment horizontal="center" vertical="center" wrapText="1"/>
    </xf>
    <xf numFmtId="0" fontId="8" fillId="5" borderId="0" xfId="0" applyFont="1" applyFill="1" applyAlignment="1">
      <alignment wrapText="1"/>
    </xf>
    <xf numFmtId="0" fontId="0" fillId="5" borderId="0" xfId="0" applyFill="1" applyAlignment="1">
      <alignment vertical="top" wrapText="1"/>
    </xf>
    <xf numFmtId="0" fontId="24" fillId="0" borderId="0" xfId="0" applyFont="1" applyAlignment="1">
      <alignment vertical="top" wrapText="1"/>
    </xf>
    <xf numFmtId="0" fontId="7" fillId="0" borderId="15" xfId="0" applyFont="1" applyBorder="1" applyAlignment="1">
      <alignment wrapText="1"/>
    </xf>
    <xf numFmtId="9" fontId="8" fillId="0" borderId="15" xfId="0" applyNumberFormat="1" applyFont="1" applyBorder="1" applyAlignment="1">
      <alignment wrapText="1"/>
    </xf>
    <xf numFmtId="6" fontId="8" fillId="0" borderId="15" xfId="0" applyNumberFormat="1" applyFont="1" applyBorder="1" applyAlignment="1">
      <alignment wrapText="1"/>
    </xf>
    <xf numFmtId="0" fontId="8" fillId="5" borderId="15" xfId="0" applyFont="1" applyFill="1" applyBorder="1" applyAlignment="1">
      <alignment horizontal="center" vertical="center" wrapText="1"/>
    </xf>
    <xf numFmtId="0" fontId="23" fillId="0" borderId="15" xfId="0" applyFont="1" applyBorder="1" applyAlignment="1">
      <alignment vertical="top" wrapText="1"/>
    </xf>
    <xf numFmtId="0" fontId="15" fillId="0" borderId="15" xfId="0" applyFont="1" applyBorder="1" applyAlignment="1">
      <alignment vertical="top" wrapText="1"/>
    </xf>
    <xf numFmtId="0" fontId="0" fillId="0" borderId="15" xfId="0" applyBorder="1" applyAlignment="1">
      <alignment wrapText="1"/>
    </xf>
    <xf numFmtId="0" fontId="12" fillId="6" borderId="0" xfId="0" applyFont="1" applyFill="1" applyAlignment="1">
      <alignment vertical="top" wrapText="1"/>
    </xf>
    <xf numFmtId="0" fontId="8" fillId="6" borderId="0" xfId="0" applyFont="1" applyFill="1" applyAlignment="1">
      <alignment wrapText="1"/>
    </xf>
    <xf numFmtId="0" fontId="8" fillId="6" borderId="0" xfId="0" applyFont="1" applyFill="1" applyAlignment="1">
      <alignment vertical="top" wrapText="1"/>
    </xf>
    <xf numFmtId="0" fontId="25" fillId="6" borderId="0" xfId="0" applyFont="1" applyFill="1" applyAlignment="1">
      <alignment vertical="top" wrapText="1"/>
    </xf>
    <xf numFmtId="0" fontId="0" fillId="4" borderId="0" xfId="0" applyFill="1" applyAlignment="1">
      <alignment wrapText="1"/>
    </xf>
    <xf numFmtId="0" fontId="7" fillId="4" borderId="13" xfId="0" applyFont="1" applyFill="1" applyBorder="1" applyAlignment="1">
      <alignment horizontal="left" vertical="top" wrapText="1"/>
    </xf>
    <xf numFmtId="0" fontId="8" fillId="4" borderId="13" xfId="0" applyFont="1" applyFill="1" applyBorder="1" applyAlignment="1">
      <alignment horizontal="center" vertical="top" wrapText="1"/>
    </xf>
    <xf numFmtId="0" fontId="8" fillId="4" borderId="13" xfId="0" applyFont="1" applyFill="1" applyBorder="1" applyAlignment="1">
      <alignment vertical="top" wrapText="1"/>
    </xf>
    <xf numFmtId="0" fontId="8" fillId="6" borderId="13" xfId="0" applyFont="1" applyFill="1" applyBorder="1" applyAlignment="1">
      <alignment vertical="top" wrapText="1"/>
    </xf>
    <xf numFmtId="0" fontId="26" fillId="6" borderId="13" xfId="0" applyFont="1" applyFill="1" applyBorder="1" applyAlignment="1">
      <alignment horizontal="center" vertical="center" wrapText="1"/>
    </xf>
    <xf numFmtId="0" fontId="8" fillId="6" borderId="13" xfId="0" applyFont="1" applyFill="1" applyBorder="1" applyAlignment="1">
      <alignment horizontal="left" vertical="top" wrapText="1"/>
    </xf>
    <xf numFmtId="0" fontId="12" fillId="4" borderId="13" xfId="0" applyFont="1" applyFill="1" applyBorder="1" applyAlignment="1">
      <alignment vertical="top" wrapText="1"/>
    </xf>
    <xf numFmtId="0" fontId="0" fillId="4" borderId="13" xfId="0" applyFill="1" applyBorder="1" applyAlignment="1">
      <alignment vertical="top" wrapText="1"/>
    </xf>
    <xf numFmtId="0" fontId="0" fillId="4" borderId="13" xfId="0" applyFill="1" applyBorder="1" applyAlignment="1">
      <alignment wrapText="1"/>
    </xf>
    <xf numFmtId="0" fontId="0" fillId="0" borderId="0" xfId="0" applyAlignment="1">
      <alignment horizontal="center" wrapText="1"/>
    </xf>
    <xf numFmtId="0" fontId="8" fillId="0" borderId="0" xfId="0" applyFont="1" applyAlignment="1">
      <alignment horizontal="center" vertical="center" wrapText="1"/>
    </xf>
    <xf numFmtId="0" fontId="3" fillId="0" borderId="0" xfId="1" applyFill="1" applyBorder="1" applyAlignment="1">
      <alignment vertical="top" wrapText="1"/>
    </xf>
    <xf numFmtId="0" fontId="27" fillId="0" borderId="13" xfId="0" applyFont="1" applyBorder="1" applyAlignment="1">
      <alignment wrapText="1"/>
    </xf>
    <xf numFmtId="0" fontId="18" fillId="0" borderId="13" xfId="0" applyFont="1" applyBorder="1" applyAlignment="1">
      <alignment wrapText="1"/>
    </xf>
    <xf numFmtId="0" fontId="18" fillId="0" borderId="13" xfId="0" applyFont="1" applyBorder="1" applyAlignment="1">
      <alignment horizontal="center" wrapText="1"/>
    </xf>
    <xf numFmtId="0" fontId="0" fillId="0" borderId="13" xfId="0" applyBorder="1" applyAlignment="1">
      <alignment vertical="top" wrapText="1"/>
    </xf>
    <xf numFmtId="0" fontId="3" fillId="0" borderId="13" xfId="1" applyFill="1" applyBorder="1" applyAlignment="1">
      <alignment vertical="top" wrapText="1"/>
    </xf>
    <xf numFmtId="0" fontId="0" fillId="0" borderId="13" xfId="0" applyBorder="1" applyAlignment="1">
      <alignment horizontal="center" vertical="center" wrapText="1"/>
    </xf>
    <xf numFmtId="0" fontId="0" fillId="5" borderId="13" xfId="0" applyFill="1" applyBorder="1" applyAlignment="1">
      <alignment wrapText="1"/>
    </xf>
    <xf numFmtId="0" fontId="18" fillId="0" borderId="13" xfId="0" applyFont="1" applyBorder="1" applyAlignment="1">
      <alignment vertical="top" wrapText="1"/>
    </xf>
    <xf numFmtId="0" fontId="12" fillId="0" borderId="13" xfId="0" applyFont="1" applyBorder="1" applyAlignment="1">
      <alignment vertical="top" wrapText="1"/>
    </xf>
    <xf numFmtId="0" fontId="3" fillId="0" borderId="13" xfId="1" applyBorder="1" applyAlignment="1">
      <alignment vertical="top" wrapText="1"/>
    </xf>
    <xf numFmtId="0" fontId="7" fillId="6" borderId="0" xfId="0" applyFont="1" applyFill="1" applyAlignment="1">
      <alignment wrapText="1"/>
    </xf>
    <xf numFmtId="9" fontId="8" fillId="6" borderId="0" xfId="0" applyNumberFormat="1" applyFont="1" applyFill="1" applyAlignment="1">
      <alignment wrapText="1"/>
    </xf>
    <xf numFmtId="0" fontId="8" fillId="6" borderId="0" xfId="0" applyFont="1" applyFill="1" applyAlignment="1">
      <alignment horizontal="center" vertical="center" wrapText="1"/>
    </xf>
    <xf numFmtId="0" fontId="0" fillId="6" borderId="14" xfId="0" applyFill="1" applyBorder="1" applyAlignment="1">
      <alignment vertical="top" wrapText="1"/>
    </xf>
    <xf numFmtId="0" fontId="0" fillId="6" borderId="0" xfId="0" applyFill="1" applyAlignment="1">
      <alignment wrapText="1"/>
    </xf>
    <xf numFmtId="0" fontId="7" fillId="6" borderId="15" xfId="0" applyFont="1" applyFill="1" applyBorder="1" applyAlignment="1">
      <alignment wrapText="1"/>
    </xf>
    <xf numFmtId="9" fontId="8" fillId="6" borderId="15" xfId="0" applyNumberFormat="1" applyFont="1" applyFill="1" applyBorder="1" applyAlignment="1">
      <alignment wrapText="1"/>
    </xf>
    <xf numFmtId="6" fontId="8" fillId="6" borderId="15" xfId="0" applyNumberFormat="1" applyFont="1" applyFill="1" applyBorder="1" applyAlignment="1">
      <alignment wrapText="1"/>
    </xf>
    <xf numFmtId="0" fontId="8" fillId="6" borderId="15" xfId="0" applyFont="1" applyFill="1" applyBorder="1" applyAlignment="1">
      <alignment wrapText="1"/>
    </xf>
    <xf numFmtId="0" fontId="8" fillId="6" borderId="15" xfId="0" applyFont="1" applyFill="1" applyBorder="1" applyAlignment="1">
      <alignment horizontal="center" wrapText="1"/>
    </xf>
    <xf numFmtId="0" fontId="3" fillId="6" borderId="15" xfId="1" applyFill="1" applyBorder="1" applyAlignment="1">
      <alignment vertical="top" wrapText="1"/>
    </xf>
    <xf numFmtId="0" fontId="8" fillId="6" borderId="15" xfId="0" applyFont="1" applyFill="1" applyBorder="1" applyAlignment="1">
      <alignment vertical="top" wrapText="1"/>
    </xf>
    <xf numFmtId="0" fontId="18" fillId="6" borderId="15" xfId="0" applyFont="1" applyFill="1" applyBorder="1" applyAlignment="1">
      <alignment horizontal="center" vertical="center" wrapText="1"/>
    </xf>
    <xf numFmtId="0" fontId="0" fillId="6" borderId="15" xfId="0" applyFill="1" applyBorder="1" applyAlignment="1">
      <alignment vertical="top" wrapText="1"/>
    </xf>
    <xf numFmtId="0" fontId="0" fillId="6" borderId="15" xfId="0" applyFill="1" applyBorder="1" applyAlignment="1">
      <alignment wrapText="1"/>
    </xf>
    <xf numFmtId="0" fontId="7" fillId="5" borderId="0" xfId="0" applyFont="1" applyFill="1" applyAlignment="1">
      <alignment wrapText="1"/>
    </xf>
    <xf numFmtId="9" fontId="8" fillId="5" borderId="0" xfId="0" applyNumberFormat="1" applyFont="1" applyFill="1" applyAlignment="1">
      <alignment wrapText="1"/>
    </xf>
    <xf numFmtId="6" fontId="8" fillId="5" borderId="0" xfId="0" applyNumberFormat="1" applyFont="1" applyFill="1" applyAlignment="1">
      <alignment wrapText="1"/>
    </xf>
    <xf numFmtId="0" fontId="8" fillId="5" borderId="0" xfId="0" applyFont="1" applyFill="1" applyAlignment="1">
      <alignment horizontal="center" wrapText="1"/>
    </xf>
    <xf numFmtId="0" fontId="8" fillId="5" borderId="0" xfId="0" applyFont="1" applyFill="1" applyAlignment="1">
      <alignment vertical="top" wrapText="1"/>
    </xf>
    <xf numFmtId="0" fontId="8" fillId="5" borderId="0" xfId="0" applyFont="1" applyFill="1" applyAlignment="1">
      <alignment horizontal="center" vertical="center" wrapText="1"/>
    </xf>
    <xf numFmtId="6" fontId="8" fillId="5" borderId="0" xfId="0" applyNumberFormat="1" applyFont="1" applyFill="1" applyAlignment="1">
      <alignment vertical="top" wrapText="1"/>
    </xf>
    <xf numFmtId="0" fontId="0" fillId="5" borderId="0" xfId="0" applyFill="1" applyAlignment="1">
      <alignment wrapText="1"/>
    </xf>
    <xf numFmtId="0" fontId="7" fillId="5" borderId="15" xfId="0" applyFont="1" applyFill="1" applyBorder="1" applyAlignment="1">
      <alignment wrapText="1"/>
    </xf>
    <xf numFmtId="0" fontId="8" fillId="5" borderId="15" xfId="0" applyFont="1" applyFill="1" applyBorder="1" applyAlignment="1">
      <alignment horizontal="center" wrapText="1"/>
    </xf>
    <xf numFmtId="0" fontId="3" fillId="5" borderId="15" xfId="1" applyFill="1" applyBorder="1" applyAlignment="1">
      <alignment vertical="top" wrapText="1"/>
    </xf>
    <xf numFmtId="6" fontId="8" fillId="5" borderId="15" xfId="0" applyNumberFormat="1" applyFont="1" applyFill="1" applyBorder="1" applyAlignment="1">
      <alignment wrapText="1"/>
    </xf>
    <xf numFmtId="6" fontId="8" fillId="5" borderId="15" xfId="0" applyNumberFormat="1" applyFont="1" applyFill="1" applyBorder="1" applyAlignment="1">
      <alignment vertical="top" wrapText="1"/>
    </xf>
    <xf numFmtId="0" fontId="0" fillId="5" borderId="15" xfId="0" applyFill="1" applyBorder="1" applyAlignment="1">
      <alignment vertical="top" wrapText="1"/>
    </xf>
    <xf numFmtId="0" fontId="0" fillId="5" borderId="15" xfId="0" applyFill="1" applyBorder="1" applyAlignment="1">
      <alignment wrapText="1"/>
    </xf>
    <xf numFmtId="6" fontId="8" fillId="6" borderId="0" xfId="0" applyNumberFormat="1" applyFont="1" applyFill="1" applyAlignment="1">
      <alignment wrapText="1"/>
    </xf>
    <xf numFmtId="0" fontId="8" fillId="6" borderId="0" xfId="0" applyFont="1" applyFill="1" applyAlignment="1">
      <alignment horizontal="center" wrapText="1"/>
    </xf>
    <xf numFmtId="6" fontId="8" fillId="6" borderId="0" xfId="0" applyNumberFormat="1" applyFont="1" applyFill="1" applyAlignment="1">
      <alignment vertical="top" wrapText="1"/>
    </xf>
    <xf numFmtId="0" fontId="18" fillId="6" borderId="0" xfId="0" applyFont="1" applyFill="1" applyAlignment="1">
      <alignment vertical="top" wrapText="1"/>
    </xf>
    <xf numFmtId="0" fontId="21" fillId="6" borderId="0" xfId="1" applyFont="1" applyFill="1" applyAlignment="1">
      <alignment vertical="top" wrapText="1"/>
    </xf>
    <xf numFmtId="0" fontId="8" fillId="6" borderId="15" xfId="0" applyFont="1" applyFill="1" applyBorder="1" applyAlignment="1">
      <alignment horizontal="center" vertical="center" wrapText="1"/>
    </xf>
    <xf numFmtId="6" fontId="8" fillId="6" borderId="15" xfId="0" applyNumberFormat="1" applyFont="1" applyFill="1" applyBorder="1" applyAlignment="1">
      <alignment vertical="top" wrapText="1"/>
    </xf>
    <xf numFmtId="0" fontId="18" fillId="6" borderId="15" xfId="0" applyFont="1" applyFill="1" applyBorder="1" applyAlignment="1">
      <alignment vertical="top" wrapText="1"/>
    </xf>
    <xf numFmtId="0" fontId="21" fillId="6" borderId="15" xfId="1" applyFont="1" applyFill="1" applyBorder="1" applyAlignment="1">
      <alignment vertical="top" wrapText="1"/>
    </xf>
    <xf numFmtId="0" fontId="7" fillId="0" borderId="13" xfId="0" applyFont="1" applyBorder="1" applyAlignment="1">
      <alignment wrapText="1"/>
    </xf>
    <xf numFmtId="9" fontId="8" fillId="0" borderId="13" xfId="0" applyNumberFormat="1" applyFont="1" applyBorder="1" applyAlignment="1">
      <alignment wrapText="1"/>
    </xf>
    <xf numFmtId="6" fontId="8" fillId="0" borderId="13" xfId="0" applyNumberFormat="1" applyFont="1" applyBorder="1" applyAlignment="1">
      <alignment wrapText="1"/>
    </xf>
    <xf numFmtId="0" fontId="8" fillId="0" borderId="13" xfId="0" applyFont="1" applyBorder="1" applyAlignment="1">
      <alignment horizontal="center" wrapText="1"/>
    </xf>
    <xf numFmtId="0" fontId="8" fillId="0" borderId="13" xfId="0" applyFont="1" applyBorder="1" applyAlignment="1">
      <alignment vertical="top" wrapText="1"/>
    </xf>
    <xf numFmtId="0" fontId="18" fillId="0" borderId="13" xfId="0" applyFont="1" applyBorder="1" applyAlignment="1">
      <alignment horizontal="center" vertical="center" wrapText="1"/>
    </xf>
    <xf numFmtId="0" fontId="18" fillId="5" borderId="13" xfId="0" applyFont="1" applyFill="1" applyBorder="1" applyAlignment="1">
      <alignment horizontal="center" vertical="center" wrapText="1"/>
    </xf>
    <xf numFmtId="0" fontId="0" fillId="0" borderId="13" xfId="0" applyBorder="1" applyAlignment="1">
      <alignment wrapText="1"/>
    </xf>
    <xf numFmtId="0" fontId="3" fillId="6" borderId="0" xfId="1" applyFill="1" applyBorder="1" applyAlignment="1">
      <alignment vertical="top" wrapText="1"/>
    </xf>
    <xf numFmtId="0" fontId="27" fillId="6" borderId="0" xfId="0" applyFont="1" applyFill="1" applyAlignment="1">
      <alignment wrapText="1"/>
    </xf>
    <xf numFmtId="0" fontId="18" fillId="6" borderId="0" xfId="0" applyFont="1" applyFill="1" applyAlignment="1">
      <alignment wrapText="1"/>
    </xf>
    <xf numFmtId="0" fontId="18" fillId="6" borderId="0" xfId="0" applyFont="1" applyFill="1" applyAlignment="1">
      <alignment horizontal="center" wrapText="1"/>
    </xf>
    <xf numFmtId="0" fontId="27" fillId="6" borderId="13" xfId="0" applyFont="1" applyFill="1" applyBorder="1" applyAlignment="1">
      <alignment wrapText="1"/>
    </xf>
    <xf numFmtId="0" fontId="18" fillId="6" borderId="13" xfId="0" applyFont="1" applyFill="1" applyBorder="1" applyAlignment="1">
      <alignment wrapText="1"/>
    </xf>
    <xf numFmtId="0" fontId="18" fillId="6" borderId="13" xfId="0" applyFont="1" applyFill="1" applyBorder="1" applyAlignment="1">
      <alignment horizontal="center" wrapText="1"/>
    </xf>
    <xf numFmtId="0" fontId="12" fillId="6" borderId="13" xfId="0" applyFont="1" applyFill="1" applyBorder="1" applyAlignment="1">
      <alignment vertical="top" wrapText="1"/>
    </xf>
    <xf numFmtId="0" fontId="3" fillId="6" borderId="13" xfId="1" applyFill="1" applyBorder="1" applyAlignment="1">
      <alignment vertical="top" wrapText="1"/>
    </xf>
    <xf numFmtId="0" fontId="12" fillId="6" borderId="13" xfId="0" applyFont="1" applyFill="1" applyBorder="1" applyAlignment="1">
      <alignment horizontal="center" vertical="center" wrapText="1"/>
    </xf>
    <xf numFmtId="6" fontId="0" fillId="6" borderId="13" xfId="0" applyNumberFormat="1" applyFill="1" applyBorder="1" applyAlignment="1">
      <alignment wrapText="1"/>
    </xf>
    <xf numFmtId="0" fontId="0" fillId="6" borderId="13" xfId="0" applyFill="1" applyBorder="1" applyAlignment="1">
      <alignment vertical="top" wrapText="1"/>
    </xf>
    <xf numFmtId="0" fontId="18" fillId="6" borderId="13" xfId="0" applyFont="1" applyFill="1" applyBorder="1" applyAlignment="1">
      <alignment vertical="top" wrapText="1"/>
    </xf>
    <xf numFmtId="0" fontId="6" fillId="5" borderId="0" xfId="0" applyFont="1" applyFill="1" applyAlignment="1">
      <alignment wrapText="1"/>
    </xf>
    <xf numFmtId="9" fontId="0" fillId="5" borderId="0" xfId="0" applyNumberFormat="1" applyFill="1" applyAlignment="1">
      <alignment wrapText="1"/>
    </xf>
    <xf numFmtId="6" fontId="0" fillId="5" borderId="0" xfId="0" applyNumberFormat="1" applyFill="1" applyAlignment="1">
      <alignment wrapText="1"/>
    </xf>
    <xf numFmtId="0" fontId="0" fillId="5" borderId="0" xfId="0" applyFill="1" applyAlignment="1">
      <alignment horizontal="center" wrapText="1"/>
    </xf>
    <xf numFmtId="0" fontId="0" fillId="0" borderId="0" xfId="0" applyAlignment="1">
      <alignment horizontal="center" vertical="center"/>
    </xf>
    <xf numFmtId="0" fontId="0" fillId="7" borderId="0" xfId="0" applyFill="1" applyAlignment="1">
      <alignment vertical="top" wrapText="1"/>
    </xf>
    <xf numFmtId="0" fontId="0" fillId="7" borderId="0" xfId="0" applyFill="1" applyAlignment="1">
      <alignment horizontal="center" vertical="center" wrapText="1"/>
    </xf>
    <xf numFmtId="14" fontId="0" fillId="5" borderId="0" xfId="0" applyNumberFormat="1" applyFill="1" applyAlignment="1">
      <alignment horizontal="center" vertical="center" wrapText="1"/>
    </xf>
    <xf numFmtId="0" fontId="12" fillId="0" borderId="0" xfId="0" applyFont="1" applyAlignment="1">
      <alignment horizontal="center" vertical="center" wrapText="1"/>
    </xf>
    <xf numFmtId="14" fontId="12" fillId="0" borderId="0" xfId="0" applyNumberFormat="1" applyFont="1" applyAlignment="1">
      <alignment horizontal="center" vertical="center" wrapText="1"/>
    </xf>
    <xf numFmtId="6" fontId="12" fillId="5" borderId="0" xfId="0" applyNumberFormat="1" applyFont="1" applyFill="1" applyAlignment="1">
      <alignment wrapText="1"/>
    </xf>
    <xf numFmtId="6" fontId="12" fillId="5" borderId="0" xfId="0" applyNumberFormat="1" applyFont="1" applyFill="1" applyAlignment="1">
      <alignment vertical="top" wrapText="1"/>
    </xf>
    <xf numFmtId="0" fontId="21" fillId="5" borderId="0" xfId="1" applyFont="1" applyFill="1" applyAlignment="1">
      <alignment vertical="top" wrapText="1"/>
    </xf>
    <xf numFmtId="0" fontId="6" fillId="5" borderId="13" xfId="0" applyFont="1" applyFill="1" applyBorder="1" applyAlignment="1">
      <alignment wrapText="1"/>
    </xf>
    <xf numFmtId="0" fontId="0" fillId="5" borderId="13" xfId="0" applyFill="1" applyBorder="1" applyAlignment="1">
      <alignment horizontal="center" wrapText="1"/>
    </xf>
    <xf numFmtId="0" fontId="0" fillId="5" borderId="13" xfId="0" applyFill="1" applyBorder="1" applyAlignment="1">
      <alignment vertical="top" wrapText="1"/>
    </xf>
    <xf numFmtId="0" fontId="3" fillId="5" borderId="13" xfId="1" applyFill="1" applyBorder="1" applyAlignment="1">
      <alignment vertical="top" wrapText="1"/>
    </xf>
    <xf numFmtId="14" fontId="0" fillId="5" borderId="13" xfId="0" applyNumberFormat="1" applyFill="1" applyBorder="1" applyAlignment="1">
      <alignment horizontal="center" vertical="center" wrapText="1"/>
    </xf>
    <xf numFmtId="6" fontId="0" fillId="5" borderId="13" xfId="0" applyNumberFormat="1" applyFill="1" applyBorder="1" applyAlignment="1">
      <alignment vertical="top" wrapText="1"/>
    </xf>
    <xf numFmtId="0" fontId="6" fillId="6" borderId="0" xfId="0" applyFont="1" applyFill="1" applyAlignment="1">
      <alignment wrapText="1"/>
    </xf>
    <xf numFmtId="9" fontId="28" fillId="6" borderId="0" xfId="0" applyNumberFormat="1" applyFont="1" applyFill="1" applyAlignment="1">
      <alignment wrapText="1"/>
    </xf>
    <xf numFmtId="9" fontId="0" fillId="6" borderId="0" xfId="0" applyNumberFormat="1" applyFill="1" applyAlignment="1">
      <alignment wrapText="1"/>
    </xf>
    <xf numFmtId="6" fontId="0" fillId="6" borderId="0" xfId="0" applyNumberFormat="1" applyFill="1" applyAlignment="1">
      <alignment wrapText="1"/>
    </xf>
    <xf numFmtId="0" fontId="0" fillId="6" borderId="0" xfId="0" applyFill="1" applyAlignment="1">
      <alignment horizontal="center" wrapText="1"/>
    </xf>
    <xf numFmtId="6" fontId="12" fillId="6" borderId="0" xfId="0" applyNumberFormat="1" applyFont="1" applyFill="1" applyAlignment="1">
      <alignment wrapText="1"/>
    </xf>
    <xf numFmtId="0" fontId="12" fillId="6" borderId="0" xfId="0" applyFont="1" applyFill="1" applyAlignment="1">
      <alignment wrapText="1"/>
    </xf>
    <xf numFmtId="0" fontId="21" fillId="6" borderId="0" xfId="1" applyFont="1" applyFill="1" applyBorder="1" applyAlignment="1">
      <alignment vertical="top" wrapText="1"/>
    </xf>
    <xf numFmtId="0" fontId="12" fillId="7" borderId="0" xfId="0" applyFont="1" applyFill="1" applyAlignment="1">
      <alignment vertical="top" wrapText="1"/>
    </xf>
    <xf numFmtId="0" fontId="12" fillId="7" borderId="0" xfId="0" applyFont="1" applyFill="1" applyAlignment="1">
      <alignment horizontal="center" vertical="center" wrapText="1"/>
    </xf>
    <xf numFmtId="0" fontId="12" fillId="7" borderId="0" xfId="0" applyFont="1" applyFill="1" applyAlignment="1">
      <alignment wrapText="1"/>
    </xf>
    <xf numFmtId="14" fontId="12" fillId="5" borderId="0" xfId="0" applyNumberFormat="1" applyFont="1" applyFill="1" applyAlignment="1">
      <alignment horizontal="center" vertical="center" wrapText="1"/>
    </xf>
    <xf numFmtId="6" fontId="0" fillId="5" borderId="0" xfId="0" applyNumberFormat="1" applyFill="1" applyAlignment="1">
      <alignment vertical="top" wrapText="1"/>
    </xf>
    <xf numFmtId="0" fontId="0" fillId="0" borderId="0" xfId="0" applyAlignment="1">
      <alignment horizontal="center" vertical="center" wrapText="1"/>
    </xf>
    <xf numFmtId="0" fontId="6" fillId="5" borderId="15" xfId="0" applyFont="1" applyFill="1" applyBorder="1" applyAlignment="1">
      <alignment wrapText="1"/>
    </xf>
    <xf numFmtId="0" fontId="0" fillId="5" borderId="15" xfId="0" applyFill="1" applyBorder="1" applyAlignment="1">
      <alignment horizontal="center" wrapText="1"/>
    </xf>
    <xf numFmtId="0" fontId="12" fillId="5" borderId="15" xfId="0" applyFont="1" applyFill="1" applyBorder="1" applyAlignment="1">
      <alignment horizontal="center" vertical="center" wrapText="1"/>
    </xf>
    <xf numFmtId="0" fontId="12" fillId="5" borderId="15" xfId="0" applyFont="1" applyFill="1" applyBorder="1" applyAlignment="1">
      <alignment wrapText="1"/>
    </xf>
    <xf numFmtId="0" fontId="18" fillId="5" borderId="15" xfId="0" applyFont="1" applyFill="1" applyBorder="1" applyAlignment="1">
      <alignment vertical="top" wrapText="1"/>
    </xf>
    <xf numFmtId="0" fontId="21" fillId="0" borderId="15" xfId="1" applyFont="1" applyBorder="1" applyAlignment="1">
      <alignment vertical="top"/>
    </xf>
    <xf numFmtId="0" fontId="6" fillId="4" borderId="0" xfId="0" applyFont="1" applyFill="1" applyAlignment="1">
      <alignment wrapText="1"/>
    </xf>
    <xf numFmtId="0" fontId="0" fillId="4" borderId="0" xfId="0" applyFill="1" applyAlignment="1">
      <alignment horizontal="center" wrapText="1"/>
    </xf>
    <xf numFmtId="0" fontId="18" fillId="4" borderId="0" xfId="0" applyFont="1" applyFill="1" applyAlignment="1">
      <alignment horizontal="center" vertical="center" wrapText="1"/>
    </xf>
    <xf numFmtId="0" fontId="18" fillId="6" borderId="0" xfId="0" applyFont="1" applyFill="1" applyAlignment="1">
      <alignment horizontal="left" wrapText="1"/>
    </xf>
    <xf numFmtId="0" fontId="0" fillId="8" borderId="0" xfId="0" applyFill="1" applyAlignment="1">
      <alignment vertical="top" wrapText="1"/>
    </xf>
    <xf numFmtId="0" fontId="18" fillId="6" borderId="0" xfId="0" applyFont="1" applyFill="1" applyAlignment="1">
      <alignment horizontal="center" vertical="center" wrapText="1"/>
    </xf>
    <xf numFmtId="0" fontId="0" fillId="4" borderId="0" xfId="0" applyFill="1" applyAlignment="1">
      <alignment horizontal="center" vertical="center" wrapText="1"/>
    </xf>
    <xf numFmtId="0" fontId="6" fillId="5" borderId="21" xfId="0" applyFont="1" applyFill="1" applyBorder="1" applyAlignment="1">
      <alignment wrapText="1"/>
    </xf>
    <xf numFmtId="0" fontId="0" fillId="5" borderId="21" xfId="0" applyFill="1" applyBorder="1" applyAlignment="1">
      <alignment wrapText="1"/>
    </xf>
    <xf numFmtId="0" fontId="0" fillId="5" borderId="21" xfId="0" applyFill="1" applyBorder="1" applyAlignment="1">
      <alignment horizontal="center" vertical="center" wrapText="1"/>
    </xf>
    <xf numFmtId="0" fontId="0" fillId="5" borderId="21" xfId="0" applyFill="1" applyBorder="1" applyAlignment="1">
      <alignment vertical="top" wrapText="1"/>
    </xf>
    <xf numFmtId="0" fontId="0" fillId="0" borderId="21" xfId="0" applyBorder="1" applyAlignment="1">
      <alignment vertical="top" wrapText="1"/>
    </xf>
    <xf numFmtId="0" fontId="0" fillId="5" borderId="21" xfId="0" applyFill="1" applyBorder="1" applyAlignment="1">
      <alignment horizontal="left" vertical="top" wrapText="1"/>
    </xf>
    <xf numFmtId="0" fontId="12" fillId="5" borderId="21" xfId="0" applyFont="1" applyFill="1" applyBorder="1" applyAlignment="1">
      <alignment vertical="top" wrapText="1"/>
    </xf>
    <xf numFmtId="0" fontId="3" fillId="5" borderId="21" xfId="1" applyFill="1" applyBorder="1" applyAlignment="1">
      <alignment vertical="top" wrapText="1"/>
    </xf>
    <xf numFmtId="9" fontId="18" fillId="4" borderId="0" xfId="0" applyNumberFormat="1" applyFont="1" applyFill="1" applyAlignment="1">
      <alignment wrapText="1"/>
    </xf>
    <xf numFmtId="6" fontId="18" fillId="4" borderId="0" xfId="0" applyNumberFormat="1" applyFont="1" applyFill="1" applyAlignment="1">
      <alignment wrapText="1"/>
    </xf>
    <xf numFmtId="0" fontId="18" fillId="4" borderId="0" xfId="0" applyFont="1" applyFill="1" applyAlignment="1">
      <alignment wrapText="1"/>
    </xf>
    <xf numFmtId="0" fontId="0" fillId="5" borderId="0" xfId="0" applyFill="1" applyAlignment="1">
      <alignment horizontal="left" vertical="top" wrapText="1"/>
    </xf>
    <xf numFmtId="0" fontId="6" fillId="4" borderId="13" xfId="0" applyFont="1" applyFill="1" applyBorder="1" applyAlignment="1">
      <alignment wrapText="1"/>
    </xf>
    <xf numFmtId="0" fontId="0" fillId="4" borderId="13" xfId="0" applyFill="1" applyBorder="1" applyAlignment="1">
      <alignment horizontal="center" wrapText="1"/>
    </xf>
    <xf numFmtId="0" fontId="24" fillId="4" borderId="13" xfId="0" applyFont="1" applyFill="1" applyBorder="1" applyAlignment="1">
      <alignment vertical="top" wrapText="1"/>
    </xf>
    <xf numFmtId="0" fontId="21" fillId="6" borderId="13" xfId="1" applyFont="1" applyFill="1" applyBorder="1" applyAlignment="1">
      <alignment vertical="top" wrapText="1"/>
    </xf>
    <xf numFmtId="0" fontId="18" fillId="6" borderId="13" xfId="0" applyFont="1" applyFill="1" applyBorder="1" applyAlignment="1">
      <alignment horizontal="center" vertical="center" wrapText="1"/>
    </xf>
    <xf numFmtId="0" fontId="18" fillId="5" borderId="13" xfId="0" applyFont="1" applyFill="1" applyBorder="1" applyAlignment="1">
      <alignment horizontal="left" vertical="top" wrapText="1"/>
    </xf>
    <xf numFmtId="0" fontId="18" fillId="0" borderId="0" xfId="0" applyFont="1" applyAlignment="1">
      <alignment horizontal="center" vertical="center" wrapText="1"/>
    </xf>
    <xf numFmtId="0" fontId="3" fillId="0" borderId="0" xfId="1" applyFill="1" applyAlignment="1">
      <alignment vertical="top" wrapText="1"/>
    </xf>
    <xf numFmtId="0" fontId="31" fillId="0" borderId="0" xfId="0" applyFont="1" applyAlignment="1">
      <alignment vertical="top" wrapText="1"/>
    </xf>
    <xf numFmtId="0" fontId="3" fillId="5" borderId="0" xfId="1" applyFill="1" applyBorder="1" applyAlignment="1">
      <alignment vertical="top" wrapText="1"/>
    </xf>
    <xf numFmtId="0" fontId="27" fillId="5" borderId="15" xfId="0" applyFont="1" applyFill="1" applyBorder="1" applyAlignment="1">
      <alignment wrapText="1"/>
    </xf>
    <xf numFmtId="0" fontId="18" fillId="5" borderId="15" xfId="0" applyFont="1" applyFill="1" applyBorder="1" applyAlignment="1">
      <alignment wrapText="1"/>
    </xf>
    <xf numFmtId="0" fontId="18" fillId="5" borderId="15" xfId="0" applyFont="1" applyFill="1" applyBorder="1" applyAlignment="1">
      <alignment horizontal="center" wrapText="1"/>
    </xf>
    <xf numFmtId="0" fontId="18" fillId="0" borderId="15" xfId="0" applyFont="1" applyBorder="1" applyAlignment="1">
      <alignment vertical="top" wrapText="1"/>
    </xf>
    <xf numFmtId="0" fontId="18" fillId="0" borderId="15" xfId="0" applyFont="1" applyBorder="1" applyAlignment="1">
      <alignment horizontal="center" vertical="center" wrapText="1"/>
    </xf>
    <xf numFmtId="0" fontId="21" fillId="5" borderId="15" xfId="1" applyFont="1" applyFill="1" applyBorder="1" applyAlignment="1">
      <alignment vertical="top" wrapText="1"/>
    </xf>
    <xf numFmtId="0" fontId="0" fillId="4" borderId="13" xfId="0" applyFill="1" applyBorder="1" applyAlignment="1">
      <alignment horizontal="center" vertical="center" wrapText="1"/>
    </xf>
    <xf numFmtId="6" fontId="0" fillId="6" borderId="13" xfId="0" applyNumberFormat="1" applyFill="1" applyBorder="1" applyAlignment="1">
      <alignment horizontal="left" vertical="top" wrapText="1"/>
    </xf>
    <xf numFmtId="0" fontId="0" fillId="5" borderId="13" xfId="0" applyFill="1" applyBorder="1" applyAlignment="1">
      <alignment horizontal="center" vertical="center" wrapText="1"/>
    </xf>
    <xf numFmtId="0" fontId="19" fillId="0" borderId="13" xfId="1" applyFont="1" applyFill="1" applyBorder="1" applyAlignment="1">
      <alignment vertical="top" wrapText="1"/>
    </xf>
    <xf numFmtId="6" fontId="0" fillId="5" borderId="13" xfId="0" applyNumberFormat="1" applyFill="1" applyBorder="1" applyAlignment="1">
      <alignment horizontal="left" vertical="top" wrapText="1"/>
    </xf>
    <xf numFmtId="0" fontId="6" fillId="6" borderId="13" xfId="0" applyFont="1" applyFill="1" applyBorder="1" applyAlignment="1">
      <alignment wrapText="1"/>
    </xf>
    <xf numFmtId="9" fontId="0" fillId="6" borderId="13" xfId="0" applyNumberFormat="1" applyFill="1" applyBorder="1" applyAlignment="1">
      <alignment wrapText="1"/>
    </xf>
    <xf numFmtId="0" fontId="0" fillId="6" borderId="13" xfId="0" applyFill="1" applyBorder="1" applyAlignment="1">
      <alignment wrapText="1"/>
    </xf>
    <xf numFmtId="0" fontId="0" fillId="6" borderId="13" xfId="0" applyFill="1" applyBorder="1" applyAlignment="1">
      <alignment horizontal="center" wrapText="1"/>
    </xf>
    <xf numFmtId="0" fontId="13" fillId="6" borderId="13" xfId="0" applyFont="1" applyFill="1" applyBorder="1" applyAlignment="1">
      <alignment vertical="top" wrapText="1"/>
    </xf>
    <xf numFmtId="0" fontId="33" fillId="6" borderId="13" xfId="0" applyFont="1" applyFill="1" applyBorder="1" applyAlignment="1">
      <alignment vertical="top" wrapText="1"/>
    </xf>
    <xf numFmtId="0" fontId="0" fillId="5" borderId="0" xfId="0" applyFill="1" applyAlignment="1">
      <alignment horizontal="center" vertical="center" wrapText="1"/>
    </xf>
    <xf numFmtId="0" fontId="18" fillId="7" borderId="0" xfId="0" applyFont="1" applyFill="1" applyAlignment="1">
      <alignment vertical="top" wrapText="1"/>
    </xf>
    <xf numFmtId="0" fontId="8" fillId="7" borderId="0" xfId="0" applyFont="1" applyFill="1" applyAlignment="1">
      <alignment vertical="top" wrapText="1"/>
    </xf>
    <xf numFmtId="0" fontId="0" fillId="5" borderId="14" xfId="0" applyFill="1" applyBorder="1" applyAlignment="1">
      <alignment vertical="top" wrapText="1"/>
    </xf>
    <xf numFmtId="0" fontId="2" fillId="0" borderId="0" xfId="0" applyFont="1" applyAlignment="1">
      <alignment vertical="top" wrapText="1"/>
    </xf>
    <xf numFmtId="0" fontId="35" fillId="0" borderId="0" xfId="0" applyFont="1" applyAlignment="1">
      <alignment vertical="top"/>
    </xf>
    <xf numFmtId="0" fontId="18" fillId="0" borderId="0" xfId="0" applyFont="1" applyAlignment="1">
      <alignment vertical="top" wrapText="1"/>
    </xf>
    <xf numFmtId="0" fontId="21" fillId="0" borderId="0" xfId="1" applyFont="1" applyFill="1" applyAlignment="1">
      <alignment horizontal="center" vertical="center" wrapText="1"/>
    </xf>
    <xf numFmtId="0" fontId="18" fillId="5" borderId="0" xfId="0" applyFont="1" applyFill="1" applyAlignment="1">
      <alignment wrapText="1"/>
    </xf>
    <xf numFmtId="0" fontId="21" fillId="5" borderId="0" xfId="1" applyFont="1" applyFill="1" applyAlignment="1">
      <alignment wrapText="1"/>
    </xf>
    <xf numFmtId="0" fontId="0" fillId="8" borderId="0" xfId="0" applyFill="1" applyAlignment="1">
      <alignment horizontal="center" vertical="center" wrapText="1"/>
    </xf>
    <xf numFmtId="0" fontId="27" fillId="5" borderId="0" xfId="0" applyFont="1" applyFill="1" applyAlignment="1">
      <alignment wrapText="1"/>
    </xf>
    <xf numFmtId="9" fontId="18" fillId="5" borderId="0" xfId="0" applyNumberFormat="1" applyFont="1" applyFill="1" applyAlignment="1">
      <alignment wrapText="1"/>
    </xf>
    <xf numFmtId="6" fontId="18" fillId="5" borderId="0" xfId="0" applyNumberFormat="1" applyFont="1" applyFill="1" applyAlignment="1">
      <alignment wrapText="1"/>
    </xf>
    <xf numFmtId="0" fontId="18" fillId="5" borderId="0" xfId="0" applyFont="1" applyFill="1" applyAlignment="1">
      <alignment horizontal="center" wrapText="1"/>
    </xf>
    <xf numFmtId="0" fontId="21" fillId="5" borderId="0" xfId="1" applyFont="1" applyFill="1" applyBorder="1" applyAlignment="1">
      <alignment vertical="top" wrapText="1"/>
    </xf>
    <xf numFmtId="0" fontId="18" fillId="5" borderId="0" xfId="0" applyFont="1" applyFill="1" applyAlignment="1">
      <alignment horizontal="center" vertical="center" wrapText="1"/>
    </xf>
    <xf numFmtId="0" fontId="2" fillId="5" borderId="0" xfId="0" applyFont="1" applyFill="1" applyAlignment="1">
      <alignment vertical="top" wrapText="1"/>
    </xf>
    <xf numFmtId="0" fontId="21" fillId="0" borderId="0" xfId="1" applyFont="1" applyAlignment="1">
      <alignment vertical="top"/>
    </xf>
    <xf numFmtId="0" fontId="27" fillId="5" borderId="13" xfId="0" applyFont="1" applyFill="1" applyBorder="1" applyAlignment="1">
      <alignment wrapText="1"/>
    </xf>
    <xf numFmtId="0" fontId="18" fillId="5" borderId="13" xfId="0" applyFont="1" applyFill="1" applyBorder="1" applyAlignment="1">
      <alignment wrapText="1"/>
    </xf>
    <xf numFmtId="0" fontId="18" fillId="5" borderId="13" xfId="0" applyFont="1" applyFill="1" applyBorder="1" applyAlignment="1">
      <alignment horizontal="center" wrapText="1"/>
    </xf>
    <xf numFmtId="0" fontId="18" fillId="5" borderId="13" xfId="0" applyFont="1" applyFill="1" applyBorder="1" applyAlignment="1">
      <alignment vertical="top" wrapText="1"/>
    </xf>
    <xf numFmtId="0" fontId="2" fillId="5" borderId="13" xfId="0" applyFont="1" applyFill="1" applyBorder="1" applyAlignment="1">
      <alignment vertical="top" wrapText="1"/>
    </xf>
    <xf numFmtId="0" fontId="12" fillId="6" borderId="13" xfId="1" applyFont="1" applyFill="1" applyBorder="1" applyAlignment="1">
      <alignment vertical="top" wrapText="1"/>
    </xf>
    <xf numFmtId="0" fontId="12" fillId="6" borderId="13" xfId="0" applyFont="1" applyFill="1" applyBorder="1" applyAlignment="1">
      <alignment wrapText="1"/>
    </xf>
    <xf numFmtId="0" fontId="0" fillId="4" borderId="21" xfId="0" applyFill="1" applyBorder="1" applyAlignment="1">
      <alignment vertical="top" wrapText="1"/>
    </xf>
    <xf numFmtId="0" fontId="13" fillId="5" borderId="0" xfId="0" applyFont="1" applyFill="1" applyAlignment="1">
      <alignment vertical="top" wrapText="1" readingOrder="1"/>
    </xf>
    <xf numFmtId="0" fontId="15" fillId="5" borderId="0" xfId="0" applyFont="1" applyFill="1" applyAlignment="1">
      <alignment vertical="top" wrapText="1"/>
    </xf>
    <xf numFmtId="0" fontId="36" fillId="0" borderId="0" xfId="0" applyFont="1" applyAlignment="1">
      <alignment vertical="top"/>
    </xf>
    <xf numFmtId="0" fontId="3" fillId="0" borderId="0" xfId="1" applyAlignment="1">
      <alignment vertical="top"/>
    </xf>
    <xf numFmtId="9" fontId="0" fillId="5" borderId="13" xfId="0" applyNumberFormat="1" applyFill="1" applyBorder="1" applyAlignment="1">
      <alignment wrapText="1"/>
    </xf>
    <xf numFmtId="6" fontId="0" fillId="5" borderId="13" xfId="0" applyNumberFormat="1" applyFill="1" applyBorder="1" applyAlignment="1">
      <alignment wrapText="1"/>
    </xf>
    <xf numFmtId="0" fontId="13" fillId="5" borderId="13" xfId="0" applyFont="1" applyFill="1" applyBorder="1" applyAlignment="1">
      <alignment vertical="top" wrapText="1" readingOrder="1"/>
    </xf>
    <xf numFmtId="0" fontId="10" fillId="5" borderId="13" xfId="0" applyFont="1" applyFill="1" applyBorder="1" applyAlignment="1">
      <alignment vertical="top" wrapText="1"/>
    </xf>
    <xf numFmtId="0" fontId="3" fillId="0" borderId="13" xfId="1" applyBorder="1" applyAlignment="1">
      <alignment vertical="top"/>
    </xf>
    <xf numFmtId="0" fontId="3" fillId="4" borderId="0" xfId="1" applyFill="1" applyBorder="1" applyAlignment="1">
      <alignment vertical="top"/>
    </xf>
    <xf numFmtId="0" fontId="6" fillId="0" borderId="16" xfId="0" applyFont="1" applyBorder="1" applyAlignment="1">
      <alignment wrapText="1"/>
    </xf>
    <xf numFmtId="9" fontId="0" fillId="0" borderId="16" xfId="0" applyNumberFormat="1" applyBorder="1" applyAlignment="1">
      <alignment wrapText="1"/>
    </xf>
    <xf numFmtId="6" fontId="0" fillId="0" borderId="16" xfId="0" applyNumberFormat="1" applyBorder="1" applyAlignment="1">
      <alignment wrapText="1"/>
    </xf>
    <xf numFmtId="0" fontId="0" fillId="0" borderId="16" xfId="0" applyBorder="1" applyAlignment="1">
      <alignment wrapText="1"/>
    </xf>
    <xf numFmtId="0" fontId="0" fillId="0" borderId="16" xfId="0" applyBorder="1" applyAlignment="1">
      <alignment horizontal="center" wrapText="1"/>
    </xf>
    <xf numFmtId="0" fontId="0" fillId="0" borderId="16" xfId="0" applyBorder="1" applyAlignment="1">
      <alignment vertical="top" wrapText="1"/>
    </xf>
    <xf numFmtId="0" fontId="3" fillId="0" borderId="16" xfId="1" applyFill="1" applyBorder="1" applyAlignment="1">
      <alignment vertical="top" wrapText="1"/>
    </xf>
    <xf numFmtId="0" fontId="0" fillId="0" borderId="16" xfId="0" applyBorder="1" applyAlignment="1">
      <alignment horizontal="center" vertical="center" wrapText="1"/>
    </xf>
    <xf numFmtId="0" fontId="10" fillId="0" borderId="16" xfId="0" applyFont="1" applyBorder="1" applyAlignment="1">
      <alignment vertical="top" wrapText="1"/>
    </xf>
    <xf numFmtId="0" fontId="37" fillId="6" borderId="0" xfId="0" applyFont="1" applyFill="1" applyAlignment="1">
      <alignment vertical="top" wrapText="1"/>
    </xf>
    <xf numFmtId="0" fontId="10" fillId="6" borderId="0" xfId="0" applyFont="1" applyFill="1" applyAlignment="1">
      <alignment vertical="top" wrapText="1"/>
    </xf>
    <xf numFmtId="0" fontId="37" fillId="6" borderId="13" xfId="0" applyFont="1" applyFill="1" applyBorder="1" applyAlignment="1">
      <alignment vertical="top" wrapText="1"/>
    </xf>
    <xf numFmtId="0" fontId="0" fillId="6" borderId="13" xfId="0" applyFill="1" applyBorder="1" applyAlignment="1">
      <alignment horizontal="center" vertical="center" wrapText="1"/>
    </xf>
    <xf numFmtId="0" fontId="10" fillId="6" borderId="13" xfId="0" applyFont="1" applyFill="1" applyBorder="1" applyAlignment="1">
      <alignment vertical="top" wrapText="1"/>
    </xf>
    <xf numFmtId="9" fontId="0" fillId="5" borderId="15" xfId="0" applyNumberFormat="1" applyFill="1" applyBorder="1" applyAlignment="1">
      <alignment wrapText="1"/>
    </xf>
    <xf numFmtId="6" fontId="13" fillId="0" borderId="15" xfId="0" applyNumberFormat="1" applyFont="1" applyBorder="1" applyAlignment="1">
      <alignment wrapText="1"/>
    </xf>
    <xf numFmtId="0" fontId="0" fillId="0" borderId="15" xfId="0" applyBorder="1" applyAlignment="1">
      <alignment horizontal="center" vertical="center" wrapText="1"/>
    </xf>
    <xf numFmtId="0" fontId="16" fillId="5" borderId="15" xfId="0" applyFont="1" applyFill="1" applyBorder="1" applyAlignment="1">
      <alignment vertical="top" wrapText="1"/>
    </xf>
    <xf numFmtId="0" fontId="3" fillId="0" borderId="15" xfId="1" applyBorder="1" applyAlignment="1">
      <alignment vertical="top"/>
    </xf>
    <xf numFmtId="0" fontId="13" fillId="4" borderId="0" xfId="0" applyFont="1" applyFill="1" applyAlignment="1">
      <alignment vertical="top" wrapText="1" readingOrder="1"/>
    </xf>
    <xf numFmtId="0" fontId="0" fillId="9" borderId="0" xfId="0" applyFill="1" applyAlignment="1">
      <alignment vertical="top" wrapText="1"/>
    </xf>
    <xf numFmtId="0" fontId="21" fillId="9" borderId="0" xfId="1" applyFont="1" applyFill="1" applyAlignment="1">
      <alignment vertical="top" wrapText="1"/>
    </xf>
    <xf numFmtId="0" fontId="0" fillId="9" borderId="0" xfId="0" applyFill="1" applyAlignment="1">
      <alignment horizontal="center" vertical="center" wrapText="1"/>
    </xf>
    <xf numFmtId="0" fontId="6" fillId="6" borderId="15" xfId="0" applyFont="1" applyFill="1" applyBorder="1" applyAlignment="1">
      <alignment wrapText="1"/>
    </xf>
    <xf numFmtId="9" fontId="0" fillId="6" borderId="15" xfId="0" applyNumberFormat="1" applyFill="1" applyBorder="1" applyAlignment="1">
      <alignment wrapText="1"/>
    </xf>
    <xf numFmtId="6" fontId="0" fillId="6" borderId="15" xfId="0" applyNumberFormat="1" applyFill="1" applyBorder="1" applyAlignment="1">
      <alignment wrapText="1"/>
    </xf>
    <xf numFmtId="0" fontId="0" fillId="6" borderId="15" xfId="0" applyFill="1" applyBorder="1" applyAlignment="1">
      <alignment horizontal="center" wrapText="1"/>
    </xf>
    <xf numFmtId="0" fontId="13" fillId="4" borderId="15" xfId="0" applyFont="1" applyFill="1" applyBorder="1" applyAlignment="1">
      <alignment vertical="top" wrapText="1" readingOrder="1"/>
    </xf>
    <xf numFmtId="0" fontId="0" fillId="9" borderId="15" xfId="0" applyFill="1" applyBorder="1" applyAlignment="1">
      <alignment vertical="top" wrapText="1"/>
    </xf>
    <xf numFmtId="0" fontId="0" fillId="8" borderId="13" xfId="0" applyFill="1" applyBorder="1" applyAlignment="1">
      <alignment vertical="top" wrapText="1"/>
    </xf>
    <xf numFmtId="0" fontId="0" fillId="8" borderId="13" xfId="0" applyFill="1" applyBorder="1" applyAlignment="1">
      <alignment horizontal="center" vertical="center" wrapText="1"/>
    </xf>
    <xf numFmtId="0" fontId="0" fillId="5" borderId="13" xfId="0" applyFill="1" applyBorder="1" applyAlignment="1">
      <alignment horizontal="left" vertical="top" wrapText="1"/>
    </xf>
    <xf numFmtId="0" fontId="20" fillId="4" borderId="0" xfId="0" applyFont="1" applyFill="1" applyAlignment="1">
      <alignment vertical="top" wrapText="1" readingOrder="1"/>
    </xf>
    <xf numFmtId="6" fontId="0" fillId="4" borderId="0" xfId="0" applyNumberFormat="1" applyFill="1" applyAlignment="1">
      <alignment wrapText="1"/>
    </xf>
    <xf numFmtId="0" fontId="39" fillId="4" borderId="0" xfId="0" applyFont="1" applyFill="1" applyAlignment="1">
      <alignment vertical="top"/>
    </xf>
    <xf numFmtId="0" fontId="3" fillId="4" borderId="0" xfId="1" applyFill="1" applyAlignment="1">
      <alignment vertical="top"/>
    </xf>
    <xf numFmtId="0" fontId="12" fillId="4" borderId="0" xfId="0" applyFont="1" applyFill="1" applyAlignment="1">
      <alignment horizontal="center" vertical="center" wrapText="1"/>
    </xf>
    <xf numFmtId="6" fontId="12" fillId="4" borderId="0" xfId="0" applyNumberFormat="1" applyFont="1" applyFill="1" applyAlignment="1">
      <alignment wrapText="1"/>
    </xf>
    <xf numFmtId="6" fontId="12" fillId="4" borderId="0" xfId="0" applyNumberFormat="1" applyFont="1" applyFill="1" applyAlignment="1">
      <alignment vertical="top" wrapText="1"/>
    </xf>
    <xf numFmtId="0" fontId="20" fillId="4" borderId="13" xfId="0" applyFont="1" applyFill="1" applyBorder="1" applyAlignment="1">
      <alignment vertical="top" wrapText="1" readingOrder="1"/>
    </xf>
    <xf numFmtId="0" fontId="12" fillId="4" borderId="13" xfId="0" applyFont="1" applyFill="1" applyBorder="1" applyAlignment="1">
      <alignment horizontal="center" vertical="center" wrapText="1"/>
    </xf>
    <xf numFmtId="6" fontId="12" fillId="4" borderId="13" xfId="0" applyNumberFormat="1" applyFont="1" applyFill="1" applyBorder="1" applyAlignment="1">
      <alignment wrapText="1"/>
    </xf>
    <xf numFmtId="0" fontId="18" fillId="8" borderId="0" xfId="0" applyFont="1" applyFill="1" applyAlignment="1">
      <alignment vertical="top" wrapText="1"/>
    </xf>
    <xf numFmtId="0" fontId="6" fillId="6" borderId="13" xfId="0" applyFont="1" applyFill="1" applyBorder="1" applyAlignment="1">
      <alignment horizontal="center" vertical="center" wrapText="1"/>
    </xf>
    <xf numFmtId="0" fontId="40" fillId="0" borderId="13" xfId="0" applyFont="1" applyBorder="1" applyAlignment="1">
      <alignment vertical="top" wrapText="1"/>
    </xf>
    <xf numFmtId="0" fontId="3" fillId="6" borderId="0" xfId="1" applyFill="1" applyAlignment="1">
      <alignment wrapText="1"/>
    </xf>
    <xf numFmtId="0" fontId="0" fillId="6" borderId="13" xfId="0" applyFill="1" applyBorder="1" applyAlignment="1">
      <alignment horizontal="left" vertical="top" wrapText="1"/>
    </xf>
    <xf numFmtId="0" fontId="0" fillId="0" borderId="0" xfId="0" applyAlignment="1">
      <alignment horizontal="left" vertical="top"/>
    </xf>
    <xf numFmtId="0" fontId="12" fillId="5" borderId="0" xfId="0" applyFont="1" applyFill="1" applyAlignment="1">
      <alignment horizontal="left" vertical="top" wrapText="1"/>
    </xf>
    <xf numFmtId="0" fontId="12" fillId="5" borderId="13" xfId="0" applyFont="1" applyFill="1" applyBorder="1" applyAlignment="1">
      <alignment horizontal="center" vertical="center" wrapText="1"/>
    </xf>
    <xf numFmtId="6" fontId="12" fillId="5" borderId="13" xfId="0" applyNumberFormat="1" applyFont="1" applyFill="1" applyBorder="1" applyAlignment="1">
      <alignment wrapText="1"/>
    </xf>
    <xf numFmtId="0" fontId="12" fillId="5" borderId="13" xfId="0" applyFont="1" applyFill="1" applyBorder="1" applyAlignment="1">
      <alignment vertical="top" wrapText="1"/>
    </xf>
    <xf numFmtId="0" fontId="21" fillId="4" borderId="0" xfId="1" applyFont="1" applyFill="1" applyAlignment="1">
      <alignment vertical="top" wrapText="1"/>
    </xf>
    <xf numFmtId="0" fontId="42" fillId="4" borderId="13" xfId="1" applyFont="1" applyFill="1" applyBorder="1" applyAlignment="1">
      <alignment vertical="top" wrapText="1"/>
    </xf>
    <xf numFmtId="0" fontId="2" fillId="6" borderId="0" xfId="0" applyFont="1" applyFill="1" applyAlignment="1">
      <alignment vertical="top" wrapText="1"/>
    </xf>
    <xf numFmtId="0" fontId="18" fillId="9" borderId="0" xfId="0" applyFont="1" applyFill="1" applyAlignment="1">
      <alignment vertical="top" wrapText="1"/>
    </xf>
    <xf numFmtId="0" fontId="0" fillId="9" borderId="13" xfId="0" applyFill="1" applyBorder="1" applyAlignment="1">
      <alignment vertical="top" wrapText="1"/>
    </xf>
    <xf numFmtId="0" fontId="12" fillId="5" borderId="13" xfId="0" applyFont="1" applyFill="1" applyBorder="1" applyAlignment="1">
      <alignment wrapText="1"/>
    </xf>
    <xf numFmtId="0" fontId="6" fillId="0" borderId="0" xfId="0" applyFont="1" applyAlignment="1">
      <alignment wrapText="1"/>
    </xf>
    <xf numFmtId="0" fontId="21" fillId="0" borderId="0" xfId="1" applyFont="1" applyAlignment="1">
      <alignment vertical="top" wrapText="1"/>
    </xf>
    <xf numFmtId="0" fontId="21" fillId="5" borderId="13" xfId="1" applyFont="1" applyFill="1" applyBorder="1" applyAlignment="1">
      <alignment vertical="top" wrapText="1"/>
    </xf>
    <xf numFmtId="0" fontId="3" fillId="8" borderId="0" xfId="1" applyFill="1" applyAlignment="1">
      <alignment vertical="top" wrapText="1"/>
    </xf>
    <xf numFmtId="0" fontId="24" fillId="5" borderId="0" xfId="0" applyFont="1" applyFill="1" applyAlignment="1">
      <alignment vertical="top" wrapText="1"/>
    </xf>
    <xf numFmtId="0" fontId="6" fillId="7" borderId="0" xfId="0" applyFont="1" applyFill="1" applyAlignment="1">
      <alignment wrapText="1"/>
    </xf>
    <xf numFmtId="0" fontId="0" fillId="7" borderId="0" xfId="0" applyFill="1" applyAlignment="1">
      <alignment wrapText="1"/>
    </xf>
    <xf numFmtId="0" fontId="3" fillId="7" borderId="0" xfId="1" applyFill="1" applyAlignment="1">
      <alignment vertical="top" wrapText="1"/>
    </xf>
    <xf numFmtId="0" fontId="19" fillId="0" borderId="0" xfId="1" applyFont="1" applyFill="1" applyAlignment="1">
      <alignment vertical="top" wrapText="1"/>
    </xf>
    <xf numFmtId="0" fontId="29" fillId="5" borderId="0" xfId="0" applyFont="1" applyFill="1" applyAlignment="1">
      <alignment wrapText="1"/>
    </xf>
    <xf numFmtId="0" fontId="19" fillId="5" borderId="0" xfId="1" applyFont="1" applyFill="1" applyBorder="1" applyAlignment="1">
      <alignment vertical="top" wrapText="1"/>
    </xf>
    <xf numFmtId="0" fontId="19" fillId="5" borderId="0" xfId="1" applyFont="1" applyFill="1" applyAlignment="1">
      <alignment vertical="top" wrapText="1"/>
    </xf>
    <xf numFmtId="0" fontId="29" fillId="0" borderId="0" xfId="0" applyFont="1" applyAlignment="1">
      <alignment wrapText="1"/>
    </xf>
    <xf numFmtId="0" fontId="12" fillId="0" borderId="0" xfId="0" applyFont="1" applyAlignment="1">
      <alignment wrapText="1"/>
    </xf>
    <xf numFmtId="0" fontId="19" fillId="0" borderId="0" xfId="1" applyFont="1" applyFill="1" applyBorder="1" applyAlignment="1">
      <alignment vertical="top" wrapText="1"/>
    </xf>
    <xf numFmtId="0" fontId="27" fillId="0" borderId="0" xfId="0" applyFont="1" applyAlignment="1">
      <alignment wrapText="1"/>
    </xf>
    <xf numFmtId="0" fontId="18" fillId="0" borderId="0" xfId="0" applyFont="1" applyAlignment="1">
      <alignment wrapText="1"/>
    </xf>
    <xf numFmtId="0" fontId="27" fillId="0" borderId="15" xfId="0" applyFont="1" applyBorder="1" applyAlignment="1">
      <alignment wrapText="1"/>
    </xf>
    <xf numFmtId="0" fontId="18" fillId="0" borderId="15" xfId="0" applyFont="1" applyBorder="1" applyAlignment="1">
      <alignment wrapText="1"/>
    </xf>
    <xf numFmtId="0" fontId="12" fillId="0" borderId="15" xfId="0" applyFont="1" applyBorder="1" applyAlignment="1">
      <alignment vertical="top" wrapText="1"/>
    </xf>
    <xf numFmtId="0" fontId="19" fillId="0" borderId="15" xfId="1" applyFont="1" applyFill="1" applyBorder="1" applyAlignment="1">
      <alignment vertical="top" wrapText="1"/>
    </xf>
    <xf numFmtId="0" fontId="12" fillId="0" borderId="15" xfId="0" applyFont="1" applyBorder="1" applyAlignment="1">
      <alignment horizontal="center" vertical="center" wrapText="1"/>
    </xf>
    <xf numFmtId="0" fontId="12" fillId="0" borderId="15" xfId="0" applyFont="1" applyBorder="1" applyAlignment="1">
      <alignment wrapText="1"/>
    </xf>
    <xf numFmtId="6" fontId="12" fillId="0" borderId="15" xfId="0" applyNumberFormat="1" applyFont="1" applyBorder="1" applyAlignment="1">
      <alignment vertical="top" wrapText="1"/>
    </xf>
    <xf numFmtId="0" fontId="3" fillId="0" borderId="15" xfId="1" applyFill="1" applyBorder="1" applyAlignment="1">
      <alignment vertical="top" wrapText="1"/>
    </xf>
    <xf numFmtId="6" fontId="12" fillId="6" borderId="13" xfId="0" applyNumberFormat="1" applyFont="1" applyFill="1" applyBorder="1" applyAlignment="1">
      <alignment wrapText="1"/>
    </xf>
    <xf numFmtId="0" fontId="43" fillId="4" borderId="13" xfId="0" applyFont="1" applyFill="1" applyBorder="1" applyAlignment="1">
      <alignment vertical="top" wrapText="1"/>
    </xf>
    <xf numFmtId="0" fontId="6" fillId="7" borderId="13" xfId="0" applyFont="1" applyFill="1" applyBorder="1" applyAlignment="1">
      <alignment wrapText="1"/>
    </xf>
    <xf numFmtId="0" fontId="0" fillId="7" borderId="13" xfId="0" applyFill="1" applyBorder="1" applyAlignment="1">
      <alignment wrapText="1"/>
    </xf>
    <xf numFmtId="0" fontId="0" fillId="7" borderId="13" xfId="0" applyFill="1" applyBorder="1" applyAlignment="1">
      <alignment vertical="top" wrapText="1"/>
    </xf>
    <xf numFmtId="0" fontId="3" fillId="7" borderId="13" xfId="1" applyFill="1" applyBorder="1" applyAlignment="1">
      <alignment vertical="top" wrapText="1"/>
    </xf>
    <xf numFmtId="0" fontId="0" fillId="7" borderId="13" xfId="0" applyFill="1" applyBorder="1" applyAlignment="1">
      <alignment horizontal="center" vertical="center" wrapText="1"/>
    </xf>
    <xf numFmtId="0" fontId="0" fillId="4" borderId="15" xfId="0" applyFill="1" applyBorder="1" applyAlignment="1">
      <alignment wrapText="1"/>
    </xf>
    <xf numFmtId="0" fontId="3" fillId="4" borderId="15" xfId="1" applyFill="1" applyBorder="1" applyAlignment="1">
      <alignment vertical="top" wrapText="1"/>
    </xf>
    <xf numFmtId="0" fontId="12" fillId="6" borderId="15" xfId="0" applyFont="1" applyFill="1" applyBorder="1" applyAlignment="1">
      <alignment vertical="top" wrapText="1"/>
    </xf>
    <xf numFmtId="0" fontId="15" fillId="6" borderId="15" xfId="0" applyFont="1" applyFill="1" applyBorder="1" applyAlignment="1">
      <alignment vertical="top" wrapText="1"/>
    </xf>
    <xf numFmtId="0" fontId="12" fillId="6" borderId="15" xfId="0" applyFont="1" applyFill="1" applyBorder="1" applyAlignment="1">
      <alignment horizontal="center" vertical="center" wrapText="1"/>
    </xf>
    <xf numFmtId="0" fontId="12" fillId="6" borderId="15" xfId="0" applyFont="1" applyFill="1" applyBorder="1" applyAlignment="1">
      <alignment wrapText="1"/>
    </xf>
    <xf numFmtId="0" fontId="3" fillId="0" borderId="13" xfId="1" applyFill="1" applyBorder="1" applyAlignment="1">
      <alignment vertical="top"/>
    </xf>
    <xf numFmtId="0" fontId="6" fillId="6" borderId="0" xfId="0" applyFont="1" applyFill="1" applyAlignment="1">
      <alignment horizontal="center" vertical="center" wrapText="1"/>
    </xf>
    <xf numFmtId="0" fontId="4" fillId="2" borderId="0" xfId="0" applyFont="1" applyFill="1" applyAlignment="1">
      <alignment horizontal="center" vertical="center" wrapText="1"/>
    </xf>
    <xf numFmtId="0" fontId="46" fillId="4" borderId="0" xfId="0" applyFont="1" applyFill="1" applyAlignment="1">
      <alignment vertical="top" wrapText="1"/>
    </xf>
    <xf numFmtId="0" fontId="15" fillId="5" borderId="13" xfId="0" applyFont="1" applyFill="1" applyBorder="1" applyAlignment="1">
      <alignment vertical="top" wrapText="1"/>
    </xf>
    <xf numFmtId="1" fontId="4" fillId="2" borderId="5" xfId="0" applyNumberFormat="1" applyFont="1" applyFill="1" applyBorder="1" applyAlignment="1">
      <alignment horizontal="center" vertical="center" wrapText="1"/>
    </xf>
    <xf numFmtId="1" fontId="8" fillId="4" borderId="0" xfId="0" applyNumberFormat="1" applyFont="1" applyFill="1" applyAlignment="1">
      <alignment horizontal="center" vertical="center" wrapText="1"/>
    </xf>
    <xf numFmtId="1" fontId="8" fillId="0" borderId="14" xfId="0" applyNumberFormat="1" applyFont="1" applyBorder="1" applyAlignment="1">
      <alignment horizontal="center" vertical="center" wrapText="1"/>
    </xf>
    <xf numFmtId="1" fontId="8" fillId="5" borderId="15" xfId="0" applyNumberFormat="1" applyFont="1" applyFill="1" applyBorder="1" applyAlignment="1">
      <alignment horizontal="center" vertical="center" wrapText="1"/>
    </xf>
    <xf numFmtId="1" fontId="14" fillId="6" borderId="0" xfId="0" applyNumberFormat="1" applyFont="1" applyFill="1" applyAlignment="1">
      <alignment horizontal="center" vertical="center" wrapText="1"/>
    </xf>
    <xf numFmtId="1" fontId="12" fillId="6" borderId="0" xfId="0" applyNumberFormat="1" applyFont="1" applyFill="1" applyAlignment="1">
      <alignment horizontal="center" vertical="center" wrapText="1"/>
    </xf>
    <xf numFmtId="1" fontId="0" fillId="5" borderId="18" xfId="0" applyNumberFormat="1" applyFill="1" applyBorder="1" applyAlignment="1">
      <alignment horizontal="center" vertical="center" wrapText="1"/>
    </xf>
    <xf numFmtId="1" fontId="0" fillId="6" borderId="0" xfId="0" applyNumberFormat="1" applyFill="1" applyAlignment="1">
      <alignment horizontal="center" vertical="center" wrapText="1"/>
    </xf>
    <xf numFmtId="1" fontId="0" fillId="4" borderId="0" xfId="0" applyNumberFormat="1" applyFill="1" applyAlignment="1">
      <alignment horizontal="center" vertical="center" wrapText="1"/>
    </xf>
    <xf numFmtId="1" fontId="17" fillId="4" borderId="15" xfId="1" applyNumberFormat="1" applyFont="1" applyFill="1" applyBorder="1" applyAlignment="1">
      <alignment horizontal="center" vertical="center" wrapText="1"/>
    </xf>
    <xf numFmtId="1" fontId="21" fillId="5" borderId="0" xfId="1" applyNumberFormat="1" applyFont="1" applyFill="1" applyAlignment="1">
      <alignment horizontal="center" vertical="center" wrapText="1"/>
    </xf>
    <xf numFmtId="1" fontId="12" fillId="5" borderId="0" xfId="0" applyNumberFormat="1" applyFont="1" applyFill="1" applyAlignment="1">
      <alignment horizontal="center" vertical="center" wrapText="1"/>
    </xf>
    <xf numFmtId="1" fontId="26" fillId="6" borderId="13" xfId="0" applyNumberFormat="1" applyFont="1" applyFill="1" applyBorder="1" applyAlignment="1">
      <alignment horizontal="center" vertical="center" wrapText="1"/>
    </xf>
    <xf numFmtId="1" fontId="8" fillId="0" borderId="0" xfId="0" applyNumberFormat="1" applyFont="1" applyAlignment="1">
      <alignment horizontal="center" vertical="center" wrapText="1"/>
    </xf>
    <xf numFmtId="1" fontId="0" fillId="0" borderId="13" xfId="0" applyNumberFormat="1" applyBorder="1" applyAlignment="1">
      <alignment horizontal="center" vertical="center" wrapText="1"/>
    </xf>
    <xf numFmtId="1" fontId="8" fillId="5" borderId="0" xfId="0" applyNumberFormat="1" applyFont="1" applyFill="1" applyAlignment="1">
      <alignment horizontal="center" vertical="center" wrapText="1"/>
    </xf>
    <xf numFmtId="1" fontId="8" fillId="6" borderId="0" xfId="0" applyNumberFormat="1" applyFont="1" applyFill="1" applyAlignment="1">
      <alignment horizontal="center" vertical="center" wrapText="1"/>
    </xf>
    <xf numFmtId="1" fontId="8" fillId="6" borderId="15" xfId="0" applyNumberFormat="1" applyFont="1" applyFill="1" applyBorder="1" applyAlignment="1">
      <alignment horizontal="center" vertical="center" wrapText="1"/>
    </xf>
    <xf numFmtId="1" fontId="18" fillId="0" borderId="13" xfId="0" applyNumberFormat="1" applyFont="1" applyBorder="1" applyAlignment="1">
      <alignment horizontal="center" vertical="center" wrapText="1"/>
    </xf>
    <xf numFmtId="1" fontId="12" fillId="6" borderId="13" xfId="0" applyNumberFormat="1" applyFont="1" applyFill="1" applyBorder="1" applyAlignment="1">
      <alignment horizontal="center" vertical="center" wrapText="1"/>
    </xf>
    <xf numFmtId="1" fontId="0" fillId="0" borderId="0" xfId="0" applyNumberFormat="1" applyAlignment="1">
      <alignment horizontal="center" vertical="center"/>
    </xf>
    <xf numFmtId="1" fontId="0" fillId="7" borderId="0" xfId="0" applyNumberFormat="1" applyFill="1" applyAlignment="1">
      <alignment horizontal="center" vertical="center" wrapText="1"/>
    </xf>
    <xf numFmtId="1" fontId="0" fillId="5" borderId="0" xfId="0" applyNumberFormat="1" applyFill="1" applyAlignment="1">
      <alignment horizontal="center" vertical="center" wrapText="1"/>
    </xf>
    <xf numFmtId="1" fontId="12" fillId="0" borderId="0" xfId="0" applyNumberFormat="1" applyFont="1" applyAlignment="1">
      <alignment horizontal="center" vertical="center" wrapText="1"/>
    </xf>
    <xf numFmtId="1" fontId="0" fillId="5" borderId="13" xfId="0" applyNumberFormat="1" applyFill="1" applyBorder="1" applyAlignment="1">
      <alignment horizontal="center" vertical="center" wrapText="1"/>
    </xf>
    <xf numFmtId="1" fontId="12" fillId="7" borderId="0" xfId="0" applyNumberFormat="1" applyFont="1" applyFill="1" applyAlignment="1">
      <alignment horizontal="center" vertical="center" wrapText="1"/>
    </xf>
    <xf numFmtId="1" fontId="0" fillId="0" borderId="0" xfId="0" applyNumberFormat="1" applyAlignment="1">
      <alignment horizontal="center" vertical="center" wrapText="1"/>
    </xf>
    <xf numFmtId="1" fontId="12" fillId="5" borderId="15" xfId="0" applyNumberFormat="1" applyFont="1" applyFill="1" applyBorder="1" applyAlignment="1">
      <alignment horizontal="center" vertical="center" wrapText="1"/>
    </xf>
    <xf numFmtId="1" fontId="18" fillId="4" borderId="0" xfId="0" applyNumberFormat="1" applyFont="1" applyFill="1" applyAlignment="1">
      <alignment horizontal="center" vertical="center" wrapText="1"/>
    </xf>
    <xf numFmtId="1" fontId="18" fillId="6" borderId="0" xfId="0" applyNumberFormat="1" applyFont="1" applyFill="1" applyAlignment="1">
      <alignment horizontal="center" vertical="center" wrapText="1"/>
    </xf>
    <xf numFmtId="1" fontId="0" fillId="5" borderId="21" xfId="0" applyNumberFormat="1" applyFill="1" applyBorder="1" applyAlignment="1">
      <alignment horizontal="center" vertical="center" wrapText="1"/>
    </xf>
    <xf numFmtId="1" fontId="18" fillId="6" borderId="13" xfId="0" applyNumberFormat="1" applyFont="1" applyFill="1" applyBorder="1" applyAlignment="1">
      <alignment horizontal="center" vertical="center" wrapText="1"/>
    </xf>
    <xf numFmtId="1" fontId="18" fillId="0" borderId="0" xfId="0" applyNumberFormat="1" applyFont="1" applyAlignment="1">
      <alignment horizontal="center" vertical="center" wrapText="1"/>
    </xf>
    <xf numFmtId="1" fontId="18" fillId="0" borderId="15" xfId="0" applyNumberFormat="1" applyFont="1" applyBorder="1" applyAlignment="1">
      <alignment horizontal="center" vertical="center" wrapText="1"/>
    </xf>
    <xf numFmtId="1" fontId="0" fillId="4" borderId="13" xfId="0" applyNumberFormat="1" applyFill="1" applyBorder="1" applyAlignment="1">
      <alignment horizontal="center" vertical="center" wrapText="1"/>
    </xf>
    <xf numFmtId="1" fontId="21" fillId="0" borderId="0" xfId="1" applyNumberFormat="1" applyFont="1" applyFill="1" applyAlignment="1">
      <alignment horizontal="center" vertical="center" wrapText="1"/>
    </xf>
    <xf numFmtId="1" fontId="0" fillId="8" borderId="0" xfId="0" applyNumberFormat="1" applyFill="1" applyAlignment="1">
      <alignment horizontal="center" vertical="center" wrapText="1"/>
    </xf>
    <xf numFmtId="1" fontId="18" fillId="5" borderId="0" xfId="0" applyNumberFormat="1" applyFont="1" applyFill="1" applyAlignment="1">
      <alignment horizontal="center" vertical="center" wrapText="1"/>
    </xf>
    <xf numFmtId="1" fontId="18" fillId="5" borderId="13" xfId="0" applyNumberFormat="1" applyFont="1" applyFill="1" applyBorder="1" applyAlignment="1">
      <alignment horizontal="center" vertical="center" wrapText="1"/>
    </xf>
    <xf numFmtId="1" fontId="0" fillId="0" borderId="16" xfId="0" applyNumberFormat="1" applyBorder="1" applyAlignment="1">
      <alignment horizontal="center" vertical="center" wrapText="1"/>
    </xf>
    <xf numFmtId="1" fontId="0" fillId="6" borderId="13" xfId="0" applyNumberFormat="1" applyFill="1" applyBorder="1" applyAlignment="1">
      <alignment horizontal="center" vertical="center" wrapText="1"/>
    </xf>
    <xf numFmtId="1" fontId="0" fillId="0" borderId="15" xfId="0" applyNumberFormat="1" applyBorder="1" applyAlignment="1">
      <alignment horizontal="center" vertical="center" wrapText="1"/>
    </xf>
    <xf numFmtId="1" fontId="0" fillId="9" borderId="0" xfId="0" applyNumberFormat="1" applyFill="1" applyAlignment="1">
      <alignment horizontal="center" vertical="center" wrapText="1"/>
    </xf>
    <xf numFmtId="1" fontId="18" fillId="6" borderId="15" xfId="0" applyNumberFormat="1" applyFont="1" applyFill="1" applyBorder="1" applyAlignment="1">
      <alignment horizontal="center" vertical="center" wrapText="1"/>
    </xf>
    <xf numFmtId="1" fontId="0" fillId="8" borderId="13" xfId="0" applyNumberFormat="1" applyFill="1" applyBorder="1" applyAlignment="1">
      <alignment horizontal="center" vertical="center" wrapText="1"/>
    </xf>
    <xf numFmtId="1" fontId="12" fillId="4" borderId="0" xfId="0" applyNumberFormat="1" applyFont="1" applyFill="1" applyAlignment="1">
      <alignment horizontal="center" vertical="center" wrapText="1"/>
    </xf>
    <xf numFmtId="1" fontId="12" fillId="4" borderId="13" xfId="0" applyNumberFormat="1" applyFont="1" applyFill="1" applyBorder="1" applyAlignment="1">
      <alignment horizontal="center" vertical="center" wrapText="1"/>
    </xf>
    <xf numFmtId="1" fontId="12" fillId="5" borderId="0" xfId="0" applyNumberFormat="1" applyFont="1" applyFill="1" applyAlignment="1">
      <alignment horizontal="left" vertical="top" wrapText="1"/>
    </xf>
    <xf numFmtId="1" fontId="12" fillId="5" borderId="13" xfId="0" applyNumberFormat="1" applyFont="1" applyFill="1" applyBorder="1" applyAlignment="1">
      <alignment horizontal="center" vertical="center" wrapText="1"/>
    </xf>
    <xf numFmtId="1" fontId="12" fillId="0" borderId="15" xfId="0" applyNumberFormat="1" applyFont="1" applyBorder="1" applyAlignment="1">
      <alignment horizontal="center" vertical="center" wrapText="1"/>
    </xf>
    <xf numFmtId="1" fontId="0" fillId="7" borderId="13" xfId="0" applyNumberFormat="1" applyFill="1" applyBorder="1" applyAlignment="1">
      <alignment horizontal="center" vertical="center" wrapText="1"/>
    </xf>
    <xf numFmtId="1" fontId="12" fillId="6" borderId="15" xfId="0" applyNumberFormat="1" applyFont="1" applyFill="1" applyBorder="1" applyAlignment="1">
      <alignment horizontal="center" vertical="center" wrapText="1"/>
    </xf>
    <xf numFmtId="1" fontId="0" fillId="5" borderId="0" xfId="0" applyNumberFormat="1" applyFill="1" applyAlignment="1">
      <alignment wrapText="1"/>
    </xf>
    <xf numFmtId="1" fontId="0" fillId="0" borderId="0" xfId="0" applyNumberFormat="1" applyAlignment="1">
      <alignment wrapText="1"/>
    </xf>
    <xf numFmtId="3" fontId="7" fillId="4" borderId="0" xfId="0" applyNumberFormat="1" applyFont="1" applyFill="1" applyAlignment="1">
      <alignment horizontal="left" vertical="top" wrapText="1"/>
    </xf>
    <xf numFmtId="3" fontId="7" fillId="6" borderId="0" xfId="0" applyNumberFormat="1" applyFont="1" applyFill="1" applyAlignment="1">
      <alignment wrapText="1"/>
    </xf>
    <xf numFmtId="3" fontId="7" fillId="6" borderId="15" xfId="0" applyNumberFormat="1" applyFont="1" applyFill="1" applyBorder="1" applyAlignment="1">
      <alignment wrapText="1"/>
    </xf>
    <xf numFmtId="9" fontId="8" fillId="0" borderId="16" xfId="0" applyNumberFormat="1" applyFont="1" applyBorder="1" applyAlignment="1">
      <alignment horizontal="left" vertical="top" wrapText="1"/>
    </xf>
    <xf numFmtId="6" fontId="8" fillId="0" borderId="16" xfId="0" applyNumberFormat="1" applyFont="1" applyBorder="1" applyAlignment="1">
      <alignment horizontal="left" vertical="top" wrapText="1"/>
    </xf>
    <xf numFmtId="0" fontId="7" fillId="4" borderId="15" xfId="0" applyFont="1" applyFill="1" applyBorder="1" applyAlignment="1">
      <alignment horizontal="left" vertical="top" wrapText="1"/>
    </xf>
    <xf numFmtId="9" fontId="8" fillId="4" borderId="15" xfId="0" applyNumberFormat="1" applyFont="1" applyFill="1" applyBorder="1" applyAlignment="1">
      <alignment horizontal="left" vertical="top" wrapText="1"/>
    </xf>
    <xf numFmtId="6" fontId="8" fillId="4" borderId="15" xfId="0" applyNumberFormat="1" applyFont="1" applyFill="1" applyBorder="1" applyAlignment="1">
      <alignment horizontal="left" vertical="top" wrapText="1"/>
    </xf>
    <xf numFmtId="9" fontId="8" fillId="5" borderId="15" xfId="0" applyNumberFormat="1" applyFont="1" applyFill="1" applyBorder="1" applyAlignment="1">
      <alignment wrapText="1"/>
    </xf>
    <xf numFmtId="6" fontId="0" fillId="5" borderId="15" xfId="0" applyNumberFormat="1" applyFill="1" applyBorder="1" applyAlignment="1">
      <alignment wrapText="1"/>
    </xf>
    <xf numFmtId="9" fontId="18" fillId="5" borderId="15" xfId="0" applyNumberFormat="1" applyFont="1" applyFill="1" applyBorder="1" applyAlignment="1">
      <alignment wrapText="1"/>
    </xf>
    <xf numFmtId="6" fontId="18" fillId="5" borderId="15" xfId="0" applyNumberFormat="1" applyFont="1" applyFill="1" applyBorder="1" applyAlignment="1">
      <alignment wrapText="1"/>
    </xf>
    <xf numFmtId="9" fontId="8" fillId="5" borderId="13" xfId="0" applyNumberFormat="1" applyFont="1" applyFill="1" applyBorder="1" applyAlignment="1">
      <alignment wrapText="1"/>
    </xf>
    <xf numFmtId="6" fontId="8" fillId="5" borderId="13" xfId="0" applyNumberFormat="1" applyFont="1" applyFill="1" applyBorder="1" applyAlignment="1">
      <alignment wrapText="1"/>
    </xf>
    <xf numFmtId="9" fontId="0" fillId="5" borderId="16" xfId="0" applyNumberFormat="1" applyFill="1" applyBorder="1" applyAlignment="1">
      <alignment wrapText="1"/>
    </xf>
    <xf numFmtId="6" fontId="0" fillId="5" borderId="16" xfId="0" applyNumberFormat="1" applyFill="1" applyBorder="1" applyAlignment="1">
      <alignment wrapText="1"/>
    </xf>
    <xf numFmtId="0" fontId="0" fillId="7" borderId="21" xfId="0" applyFill="1" applyBorder="1" applyAlignment="1">
      <alignment wrapText="1"/>
    </xf>
    <xf numFmtId="9" fontId="18" fillId="4" borderId="13" xfId="0" applyNumberFormat="1" applyFont="1" applyFill="1" applyBorder="1" applyAlignment="1">
      <alignment wrapText="1"/>
    </xf>
    <xf numFmtId="6" fontId="18" fillId="4" borderId="13" xfId="0" applyNumberFormat="1" applyFont="1" applyFill="1" applyBorder="1" applyAlignment="1">
      <alignment wrapText="1"/>
    </xf>
    <xf numFmtId="0" fontId="18" fillId="7" borderId="15" xfId="0" applyFont="1" applyFill="1" applyBorder="1" applyAlignment="1">
      <alignment wrapText="1"/>
    </xf>
    <xf numFmtId="1" fontId="0" fillId="5" borderId="0" xfId="0" applyNumberFormat="1" applyFill="1" applyAlignment="1">
      <alignment vertical="top" wrapText="1"/>
    </xf>
    <xf numFmtId="0" fontId="8" fillId="4" borderId="0" xfId="0" applyFont="1" applyFill="1" applyAlignment="1">
      <alignment horizontal="left" vertical="top" wrapText="1"/>
    </xf>
    <xf numFmtId="0" fontId="0" fillId="8" borderId="0" xfId="0" applyFill="1" applyAlignment="1">
      <alignment horizontal="center" vertical="top" wrapText="1"/>
    </xf>
    <xf numFmtId="0" fontId="7" fillId="4" borderId="14" xfId="0" applyFont="1" applyFill="1" applyBorder="1" applyAlignment="1">
      <alignment horizontal="left" vertical="top" wrapText="1"/>
    </xf>
    <xf numFmtId="0" fontId="6" fillId="5" borderId="16" xfId="0" applyFont="1" applyFill="1" applyBorder="1" applyAlignment="1">
      <alignment wrapText="1"/>
    </xf>
    <xf numFmtId="0" fontId="6" fillId="6" borderId="21" xfId="0" applyFont="1" applyFill="1" applyBorder="1" applyAlignment="1">
      <alignment wrapText="1"/>
    </xf>
    <xf numFmtId="0" fontId="6" fillId="0" borderId="14" xfId="0" applyFont="1" applyBorder="1" applyAlignment="1">
      <alignment horizontal="left" vertical="top" wrapText="1"/>
    </xf>
    <xf numFmtId="0" fontId="7" fillId="4" borderId="18" xfId="0" applyFont="1" applyFill="1" applyBorder="1" applyAlignment="1">
      <alignment horizontal="left" vertical="top" wrapText="1"/>
    </xf>
    <xf numFmtId="0" fontId="6" fillId="7" borderId="16" xfId="0" applyFont="1" applyFill="1" applyBorder="1" applyAlignment="1">
      <alignment wrapText="1"/>
    </xf>
    <xf numFmtId="0" fontId="6" fillId="4" borderId="15" xfId="0" applyFont="1" applyFill="1" applyBorder="1" applyAlignment="1">
      <alignment wrapText="1"/>
    </xf>
    <xf numFmtId="0" fontId="7" fillId="6" borderId="13" xfId="0" applyFont="1" applyFill="1" applyBorder="1" applyAlignment="1">
      <alignment wrapText="1"/>
    </xf>
    <xf numFmtId="0" fontId="7" fillId="0" borderId="9" xfId="0" applyFont="1" applyBorder="1" applyAlignment="1">
      <alignment wrapText="1"/>
    </xf>
    <xf numFmtId="0" fontId="6" fillId="0" borderId="15" xfId="0" applyFont="1" applyBorder="1" applyAlignment="1">
      <alignment horizontal="left" vertical="top" wrapText="1"/>
    </xf>
    <xf numFmtId="0" fontId="6" fillId="4" borderId="13" xfId="0" applyFont="1" applyFill="1" applyBorder="1" applyAlignment="1">
      <alignment horizontal="left" vertical="top" wrapText="1"/>
    </xf>
    <xf numFmtId="3" fontId="7" fillId="4" borderId="14" xfId="0" applyNumberFormat="1" applyFont="1" applyFill="1" applyBorder="1" applyAlignment="1">
      <alignment horizontal="left" vertical="top" wrapText="1"/>
    </xf>
    <xf numFmtId="3" fontId="7" fillId="6" borderId="13" xfId="0" applyNumberFormat="1" applyFont="1" applyFill="1" applyBorder="1" applyAlignment="1">
      <alignment wrapText="1"/>
    </xf>
    <xf numFmtId="9" fontId="8" fillId="4" borderId="14" xfId="0" applyNumberFormat="1" applyFont="1" applyFill="1" applyBorder="1" applyAlignment="1">
      <alignment horizontal="left" vertical="top" wrapText="1"/>
    </xf>
    <xf numFmtId="9" fontId="0" fillId="0" borderId="0" xfId="0" applyNumberFormat="1" applyAlignment="1">
      <alignment wrapText="1"/>
    </xf>
    <xf numFmtId="0" fontId="0" fillId="7" borderId="16" xfId="0" applyFill="1" applyBorder="1" applyAlignment="1">
      <alignment wrapText="1"/>
    </xf>
    <xf numFmtId="9" fontId="18" fillId="4" borderId="15" xfId="0" applyNumberFormat="1" applyFont="1" applyFill="1" applyBorder="1" applyAlignment="1">
      <alignment wrapText="1"/>
    </xf>
    <xf numFmtId="9" fontId="8" fillId="4" borderId="13" xfId="0" applyNumberFormat="1" applyFont="1" applyFill="1" applyBorder="1" applyAlignment="1">
      <alignment horizontal="left" vertical="top" wrapText="1"/>
    </xf>
    <xf numFmtId="0" fontId="0" fillId="7" borderId="15" xfId="0" applyFill="1" applyBorder="1" applyAlignment="1">
      <alignment wrapText="1"/>
    </xf>
    <xf numFmtId="9" fontId="8" fillId="6" borderId="13" xfId="0" applyNumberFormat="1" applyFont="1" applyFill="1" applyBorder="1" applyAlignment="1">
      <alignment wrapText="1"/>
    </xf>
    <xf numFmtId="9" fontId="28" fillId="6" borderId="13" xfId="0" applyNumberFormat="1" applyFont="1" applyFill="1" applyBorder="1" applyAlignment="1">
      <alignment wrapText="1"/>
    </xf>
    <xf numFmtId="0" fontId="0" fillId="4" borderId="21" xfId="0" applyFill="1" applyBorder="1" applyAlignment="1">
      <alignment wrapText="1"/>
    </xf>
    <xf numFmtId="9" fontId="0" fillId="0" borderId="16" xfId="0" applyNumberFormat="1" applyBorder="1" applyAlignment="1">
      <alignment horizontal="left" vertical="top" wrapText="1"/>
    </xf>
    <xf numFmtId="9" fontId="8" fillId="4" borderId="18" xfId="0" applyNumberFormat="1" applyFont="1" applyFill="1" applyBorder="1" applyAlignment="1">
      <alignment horizontal="left" vertical="top" wrapText="1"/>
    </xf>
    <xf numFmtId="0" fontId="18" fillId="7" borderId="0" xfId="0" applyFont="1" applyFill="1" applyAlignment="1">
      <alignment wrapText="1"/>
    </xf>
    <xf numFmtId="0" fontId="0" fillId="5" borderId="16" xfId="0" applyFill="1" applyBorder="1" applyAlignment="1">
      <alignment wrapText="1"/>
    </xf>
    <xf numFmtId="6" fontId="8" fillId="4" borderId="14" xfId="0" applyNumberFormat="1" applyFont="1" applyFill="1" applyBorder="1" applyAlignment="1">
      <alignment horizontal="left" vertical="top" wrapText="1"/>
    </xf>
    <xf numFmtId="6" fontId="0" fillId="0" borderId="0" xfId="0" applyNumberFormat="1" applyAlignment="1">
      <alignment wrapText="1"/>
    </xf>
    <xf numFmtId="6" fontId="18" fillId="4" borderId="15" xfId="0" applyNumberFormat="1" applyFont="1" applyFill="1" applyBorder="1" applyAlignment="1">
      <alignment wrapText="1"/>
    </xf>
    <xf numFmtId="6" fontId="8" fillId="4" borderId="13" xfId="0" applyNumberFormat="1" applyFont="1" applyFill="1" applyBorder="1" applyAlignment="1">
      <alignment horizontal="left" vertical="top" wrapText="1"/>
    </xf>
    <xf numFmtId="6" fontId="8" fillId="6" borderId="13" xfId="0" applyNumberFormat="1" applyFont="1" applyFill="1" applyBorder="1" applyAlignment="1">
      <alignment wrapText="1"/>
    </xf>
    <xf numFmtId="6" fontId="13" fillId="0" borderId="0" xfId="0" applyNumberFormat="1" applyFont="1" applyAlignment="1">
      <alignment wrapText="1"/>
    </xf>
    <xf numFmtId="6" fontId="0" fillId="0" borderId="16" xfId="0" applyNumberFormat="1" applyBorder="1" applyAlignment="1">
      <alignment horizontal="left" vertical="top" wrapText="1"/>
    </xf>
    <xf numFmtId="6" fontId="8" fillId="4" borderId="18" xfId="0" applyNumberFormat="1" applyFont="1" applyFill="1" applyBorder="1" applyAlignment="1">
      <alignment horizontal="left" vertical="top" wrapText="1"/>
    </xf>
    <xf numFmtId="0" fontId="8" fillId="4" borderId="14" xfId="0" applyFont="1" applyFill="1" applyBorder="1" applyAlignment="1">
      <alignment horizontal="center" vertical="top" wrapText="1"/>
    </xf>
    <xf numFmtId="0" fontId="0" fillId="0" borderId="13" xfId="0" applyBorder="1" applyAlignment="1">
      <alignment horizontal="center" wrapText="1"/>
    </xf>
    <xf numFmtId="0" fontId="0" fillId="4" borderId="15" xfId="0" applyFill="1" applyBorder="1" applyAlignment="1">
      <alignment horizontal="center" vertical="center" wrapText="1"/>
    </xf>
    <xf numFmtId="0" fontId="8" fillId="5" borderId="13" xfId="0" applyFont="1" applyFill="1" applyBorder="1" applyAlignment="1">
      <alignment horizontal="center" wrapText="1"/>
    </xf>
    <xf numFmtId="0" fontId="18" fillId="0" borderId="0" xfId="0" applyFont="1" applyAlignment="1">
      <alignment horizontal="center" wrapText="1"/>
    </xf>
    <xf numFmtId="0" fontId="8" fillId="6" borderId="13" xfId="0" applyFont="1" applyFill="1" applyBorder="1" applyAlignment="1">
      <alignment horizontal="center" wrapText="1"/>
    </xf>
    <xf numFmtId="0" fontId="8" fillId="0" borderId="9" xfId="0" applyFont="1" applyBorder="1" applyAlignment="1">
      <alignment horizontal="center" vertical="top" wrapText="1"/>
    </xf>
    <xf numFmtId="0" fontId="0" fillId="4" borderId="15" xfId="0" applyFill="1" applyBorder="1" applyAlignment="1">
      <alignment horizontal="center" wrapText="1"/>
    </xf>
    <xf numFmtId="0" fontId="0" fillId="0" borderId="15" xfId="0" applyBorder="1" applyAlignment="1">
      <alignment horizontal="center" vertical="top" wrapText="1"/>
    </xf>
    <xf numFmtId="0" fontId="8" fillId="4" borderId="18" xfId="0" applyFont="1" applyFill="1" applyBorder="1" applyAlignment="1">
      <alignment horizontal="center" vertical="top" wrapText="1"/>
    </xf>
    <xf numFmtId="0" fontId="0" fillId="4" borderId="13" xfId="0" applyFill="1" applyBorder="1" applyAlignment="1">
      <alignment horizontal="center" vertical="top" wrapText="1"/>
    </xf>
    <xf numFmtId="0" fontId="13" fillId="6" borderId="14" xfId="0" applyFont="1" applyFill="1" applyBorder="1" applyAlignment="1">
      <alignment vertical="top" wrapText="1"/>
    </xf>
    <xf numFmtId="0" fontId="0" fillId="7" borderId="16" xfId="0" applyFill="1" applyBorder="1" applyAlignment="1">
      <alignment vertical="top" wrapText="1"/>
    </xf>
    <xf numFmtId="0" fontId="9" fillId="4" borderId="13" xfId="0" applyFont="1" applyFill="1" applyBorder="1" applyAlignment="1">
      <alignment vertical="top" wrapText="1"/>
    </xf>
    <xf numFmtId="0" fontId="12" fillId="5" borderId="15" xfId="0" applyFont="1" applyFill="1" applyBorder="1" applyAlignment="1">
      <alignment vertical="top" wrapText="1"/>
    </xf>
    <xf numFmtId="0" fontId="8" fillId="0" borderId="9" xfId="0" applyFont="1" applyBorder="1" applyAlignment="1">
      <alignment vertical="top" wrapText="1"/>
    </xf>
    <xf numFmtId="0" fontId="9" fillId="0" borderId="0" xfId="0" applyFont="1" applyAlignment="1">
      <alignment vertical="top" wrapText="1"/>
    </xf>
    <xf numFmtId="0" fontId="13" fillId="0" borderId="15" xfId="0" applyFont="1" applyBorder="1" applyAlignment="1">
      <alignment vertical="top" wrapText="1"/>
    </xf>
    <xf numFmtId="0" fontId="8" fillId="4" borderId="18" xfId="0" applyFont="1" applyFill="1" applyBorder="1" applyAlignment="1">
      <alignment vertical="top" wrapText="1"/>
    </xf>
    <xf numFmtId="0" fontId="13" fillId="4" borderId="13" xfId="0" applyFont="1" applyFill="1" applyBorder="1" applyAlignment="1">
      <alignment vertical="top" wrapText="1"/>
    </xf>
    <xf numFmtId="0" fontId="17" fillId="6" borderId="0" xfId="1" applyFont="1" applyFill="1" applyBorder="1" applyAlignment="1">
      <alignment vertical="top" wrapText="1"/>
    </xf>
    <xf numFmtId="0" fontId="0" fillId="8" borderId="15" xfId="0" applyFill="1" applyBorder="1" applyAlignment="1">
      <alignment vertical="top" wrapText="1"/>
    </xf>
    <xf numFmtId="0" fontId="21" fillId="9" borderId="15" xfId="1" applyFont="1" applyFill="1" applyBorder="1" applyAlignment="1">
      <alignment vertical="top" wrapText="1"/>
    </xf>
    <xf numFmtId="0" fontId="21" fillId="0" borderId="13" xfId="1" applyFont="1" applyBorder="1" applyAlignment="1">
      <alignment vertical="top"/>
    </xf>
    <xf numFmtId="0" fontId="12" fillId="6" borderId="21" xfId="0" applyFont="1" applyFill="1" applyBorder="1" applyAlignment="1">
      <alignment vertical="top" wrapText="1"/>
    </xf>
    <xf numFmtId="0" fontId="3" fillId="0" borderId="9" xfId="1" applyBorder="1" applyAlignment="1">
      <alignment vertical="top" wrapText="1"/>
    </xf>
    <xf numFmtId="0" fontId="3" fillId="7" borderId="0" xfId="1" applyFill="1" applyBorder="1" applyAlignment="1">
      <alignment vertical="top" wrapText="1"/>
    </xf>
    <xf numFmtId="0" fontId="3" fillId="0" borderId="0" xfId="1" applyBorder="1" applyAlignment="1">
      <alignment vertical="top" wrapText="1"/>
    </xf>
    <xf numFmtId="0" fontId="17" fillId="0" borderId="15" xfId="1" applyFont="1" applyBorder="1" applyAlignment="1">
      <alignment vertical="top" wrapText="1"/>
    </xf>
    <xf numFmtId="0" fontId="3" fillId="4" borderId="18" xfId="1" applyFill="1" applyBorder="1" applyAlignment="1">
      <alignment vertical="top" wrapText="1"/>
    </xf>
    <xf numFmtId="0" fontId="12" fillId="6" borderId="0" xfId="1" applyFont="1" applyFill="1" applyBorder="1" applyAlignment="1">
      <alignment vertical="top" wrapText="1"/>
    </xf>
    <xf numFmtId="0" fontId="19" fillId="6" borderId="13" xfId="1" applyFont="1" applyFill="1" applyBorder="1" applyAlignment="1">
      <alignment vertical="top" wrapText="1"/>
    </xf>
    <xf numFmtId="0" fontId="33" fillId="6" borderId="0" xfId="0" applyFont="1" applyFill="1" applyAlignment="1">
      <alignment vertical="top" wrapText="1"/>
    </xf>
    <xf numFmtId="0" fontId="15" fillId="6" borderId="0" xfId="0" applyFont="1" applyFill="1" applyAlignment="1">
      <alignment vertical="top" wrapText="1"/>
    </xf>
    <xf numFmtId="0" fontId="10" fillId="4" borderId="13" xfId="0" applyFont="1" applyFill="1" applyBorder="1" applyAlignment="1">
      <alignment vertical="top" wrapText="1"/>
    </xf>
    <xf numFmtId="0" fontId="8" fillId="6" borderId="18" xfId="0" applyFont="1" applyFill="1" applyBorder="1" applyAlignment="1">
      <alignment vertical="top" wrapText="1"/>
    </xf>
    <xf numFmtId="0" fontId="14" fillId="6" borderId="14" xfId="0" applyFont="1" applyFill="1" applyBorder="1" applyAlignment="1">
      <alignment horizontal="center" vertical="center" wrapText="1"/>
    </xf>
    <xf numFmtId="0" fontId="0" fillId="8" borderId="15" xfId="0" applyFill="1" applyBorder="1" applyAlignment="1">
      <alignment horizontal="center" vertical="center" wrapText="1"/>
    </xf>
    <xf numFmtId="0" fontId="0" fillId="7" borderId="16" xfId="0" applyFill="1" applyBorder="1" applyAlignment="1">
      <alignment horizontal="center" vertical="center" wrapText="1"/>
    </xf>
    <xf numFmtId="14" fontId="12" fillId="5" borderId="13" xfId="0" applyNumberFormat="1" applyFont="1" applyFill="1" applyBorder="1" applyAlignment="1">
      <alignment horizontal="center" vertical="center" wrapText="1"/>
    </xf>
    <xf numFmtId="0" fontId="8" fillId="0" borderId="13" xfId="0" applyFont="1" applyBorder="1" applyAlignment="1">
      <alignment horizontal="center" vertical="center" wrapText="1"/>
    </xf>
    <xf numFmtId="49" fontId="17" fillId="4" borderId="0" xfId="1" applyNumberFormat="1" applyFont="1" applyFill="1" applyBorder="1" applyAlignment="1">
      <alignment horizontal="center" vertical="center" wrapText="1"/>
    </xf>
    <xf numFmtId="0" fontId="8" fillId="4" borderId="13" xfId="0" applyFont="1" applyFill="1" applyBorder="1" applyAlignment="1">
      <alignment horizontal="center" vertical="center" wrapText="1"/>
    </xf>
    <xf numFmtId="0" fontId="0" fillId="9" borderId="15" xfId="0" applyFill="1" applyBorder="1" applyAlignment="1">
      <alignment horizontal="center" vertical="center" wrapText="1"/>
    </xf>
    <xf numFmtId="0" fontId="0" fillId="6" borderId="0" xfId="0" applyFill="1" applyAlignment="1">
      <alignment vertical="center" wrapText="1"/>
    </xf>
    <xf numFmtId="0" fontId="8" fillId="6" borderId="13" xfId="0" applyFont="1" applyFill="1" applyBorder="1" applyAlignment="1">
      <alignment horizontal="center" vertical="center" wrapText="1"/>
    </xf>
    <xf numFmtId="0" fontId="0" fillId="4" borderId="21" xfId="0" applyFill="1" applyBorder="1" applyAlignment="1">
      <alignment horizontal="center" vertical="center" wrapText="1"/>
    </xf>
    <xf numFmtId="0" fontId="21" fillId="0" borderId="15" xfId="1" applyFont="1" applyFill="1" applyBorder="1" applyAlignment="1">
      <alignment horizontal="center" vertical="center" wrapText="1"/>
    </xf>
    <xf numFmtId="0" fontId="8" fillId="5" borderId="9" xfId="0" applyFont="1" applyFill="1" applyBorder="1" applyAlignment="1">
      <alignment horizontal="center" vertical="center" wrapText="1"/>
    </xf>
    <xf numFmtId="0" fontId="12" fillId="0" borderId="13" xfId="0" applyFont="1" applyBorder="1" applyAlignment="1">
      <alignment horizontal="center" vertical="center" wrapText="1"/>
    </xf>
    <xf numFmtId="14" fontId="8" fillId="5" borderId="0" xfId="0" applyNumberFormat="1" applyFont="1" applyFill="1" applyAlignment="1">
      <alignment horizontal="center" vertical="center" wrapText="1"/>
    </xf>
    <xf numFmtId="0" fontId="0" fillId="5" borderId="15" xfId="0" applyFill="1" applyBorder="1" applyAlignment="1">
      <alignment horizontal="center" vertical="center" wrapText="1"/>
    </xf>
    <xf numFmtId="0" fontId="26" fillId="6" borderId="18" xfId="0" applyFont="1" applyFill="1" applyBorder="1" applyAlignment="1">
      <alignment horizontal="center" vertical="center" wrapText="1"/>
    </xf>
    <xf numFmtId="0" fontId="21" fillId="0" borderId="13" xfId="1" applyFont="1" applyFill="1" applyBorder="1" applyAlignment="1">
      <alignment horizontal="center" vertical="center" wrapText="1"/>
    </xf>
    <xf numFmtId="49" fontId="12" fillId="6" borderId="13" xfId="0" applyNumberFormat="1" applyFont="1" applyFill="1" applyBorder="1" applyAlignment="1">
      <alignment horizontal="center" vertical="center" wrapText="1"/>
    </xf>
    <xf numFmtId="1" fontId="14" fillId="6" borderId="14" xfId="0" applyNumberFormat="1" applyFont="1" applyFill="1" applyBorder="1" applyAlignment="1">
      <alignment horizontal="center" vertical="center" wrapText="1"/>
    </xf>
    <xf numFmtId="1" fontId="0" fillId="8" borderId="15" xfId="0" applyNumberFormat="1" applyFill="1" applyBorder="1" applyAlignment="1">
      <alignment horizontal="center" vertical="center" wrapText="1"/>
    </xf>
    <xf numFmtId="1" fontId="0" fillId="7" borderId="16" xfId="0" applyNumberFormat="1" applyFill="1" applyBorder="1" applyAlignment="1">
      <alignment horizontal="center" vertical="center" wrapText="1"/>
    </xf>
    <xf numFmtId="1" fontId="8" fillId="0" borderId="13" xfId="0" applyNumberFormat="1" applyFont="1" applyBorder="1" applyAlignment="1">
      <alignment horizontal="center" vertical="center" wrapText="1"/>
    </xf>
    <xf numFmtId="1" fontId="17" fillId="4" borderId="0" xfId="1" applyNumberFormat="1" applyFont="1" applyFill="1" applyBorder="1" applyAlignment="1">
      <alignment horizontal="center" vertical="center" wrapText="1"/>
    </xf>
    <xf numFmtId="1" fontId="0" fillId="4" borderId="15" xfId="0" applyNumberFormat="1" applyFill="1" applyBorder="1" applyAlignment="1">
      <alignment horizontal="center" vertical="center" wrapText="1"/>
    </xf>
    <xf numFmtId="1" fontId="8" fillId="4" borderId="13" xfId="0" applyNumberFormat="1" applyFont="1" applyFill="1" applyBorder="1" applyAlignment="1">
      <alignment horizontal="center" vertical="center" wrapText="1"/>
    </xf>
    <xf numFmtId="1" fontId="0" fillId="9" borderId="15" xfId="0" applyNumberFormat="1" applyFill="1" applyBorder="1" applyAlignment="1">
      <alignment horizontal="center" vertical="center" wrapText="1"/>
    </xf>
    <xf numFmtId="1" fontId="8" fillId="6" borderId="13" xfId="0" applyNumberFormat="1" applyFont="1" applyFill="1" applyBorder="1" applyAlignment="1">
      <alignment horizontal="center" vertical="center" wrapText="1"/>
    </xf>
    <xf numFmtId="1" fontId="0" fillId="4" borderId="21" xfId="0" applyNumberFormat="1" applyFill="1" applyBorder="1" applyAlignment="1">
      <alignment horizontal="center" vertical="center" wrapText="1"/>
    </xf>
    <xf numFmtId="1" fontId="21" fillId="0" borderId="15" xfId="1" applyNumberFormat="1" applyFont="1" applyFill="1" applyBorder="1" applyAlignment="1">
      <alignment horizontal="center" vertical="center" wrapText="1"/>
    </xf>
    <xf numFmtId="1" fontId="12" fillId="0" borderId="13" xfId="0" applyNumberFormat="1" applyFont="1" applyBorder="1" applyAlignment="1">
      <alignment horizontal="center" vertical="center" wrapText="1"/>
    </xf>
    <xf numFmtId="1" fontId="0" fillId="5" borderId="15" xfId="0" applyNumberFormat="1" applyFill="1" applyBorder="1" applyAlignment="1">
      <alignment horizontal="center" vertical="center" wrapText="1"/>
    </xf>
    <xf numFmtId="1" fontId="26" fillId="6" borderId="18" xfId="0" applyNumberFormat="1" applyFont="1" applyFill="1" applyBorder="1" applyAlignment="1">
      <alignment horizontal="center" vertical="center" wrapText="1"/>
    </xf>
    <xf numFmtId="1" fontId="21" fillId="0" borderId="13" xfId="1" applyNumberFormat="1" applyFont="1" applyFill="1" applyBorder="1" applyAlignment="1">
      <alignment horizontal="center" vertical="center" wrapText="1"/>
    </xf>
    <xf numFmtId="0" fontId="0" fillId="6" borderId="14" xfId="0" applyFill="1" applyBorder="1" applyAlignment="1">
      <alignment horizontal="left" vertical="top" wrapText="1"/>
    </xf>
    <xf numFmtId="0" fontId="8" fillId="5" borderId="13" xfId="0" applyFont="1" applyFill="1" applyBorder="1" applyAlignment="1">
      <alignment wrapText="1"/>
    </xf>
    <xf numFmtId="0" fontId="0" fillId="5" borderId="15" xfId="0" applyFill="1" applyBorder="1" applyAlignment="1">
      <alignment horizontal="left" vertical="top" wrapText="1"/>
    </xf>
    <xf numFmtId="0" fontId="0" fillId="6" borderId="21" xfId="0" applyFill="1" applyBorder="1" applyAlignment="1">
      <alignment wrapText="1"/>
    </xf>
    <xf numFmtId="6" fontId="0" fillId="6" borderId="15" xfId="0" applyNumberFormat="1" applyFill="1" applyBorder="1" applyAlignment="1">
      <alignment horizontal="left" vertical="top" wrapText="1"/>
    </xf>
    <xf numFmtId="0" fontId="12" fillId="0" borderId="13" xfId="0" applyFont="1" applyBorder="1" applyAlignment="1">
      <alignment wrapText="1"/>
    </xf>
    <xf numFmtId="14" fontId="8" fillId="5" borderId="0" xfId="0" applyNumberFormat="1" applyFont="1" applyFill="1" applyAlignment="1">
      <alignment horizontal="left" vertical="top" wrapText="1"/>
    </xf>
    <xf numFmtId="0" fontId="8" fillId="6" borderId="18" xfId="0" applyFont="1" applyFill="1" applyBorder="1" applyAlignment="1">
      <alignment horizontal="left" vertical="top" wrapText="1"/>
    </xf>
    <xf numFmtId="6" fontId="0" fillId="4" borderId="13" xfId="0" applyNumberFormat="1" applyFill="1" applyBorder="1" applyAlignment="1">
      <alignment wrapText="1"/>
    </xf>
    <xf numFmtId="49" fontId="0" fillId="6" borderId="13" xfId="0" applyNumberFormat="1" applyFill="1" applyBorder="1" applyAlignment="1">
      <alignment horizontal="left" vertical="top" wrapText="1"/>
    </xf>
    <xf numFmtId="6" fontId="12" fillId="0" borderId="0" xfId="0" applyNumberFormat="1" applyFont="1" applyAlignment="1">
      <alignment vertical="top" wrapText="1"/>
    </xf>
    <xf numFmtId="0" fontId="24" fillId="5" borderId="15" xfId="0" applyFont="1" applyFill="1" applyBorder="1" applyAlignment="1">
      <alignment vertical="top" wrapText="1"/>
    </xf>
    <xf numFmtId="0" fontId="10" fillId="0" borderId="0" xfId="0" applyFont="1" applyAlignment="1">
      <alignment vertical="top" wrapText="1"/>
    </xf>
    <xf numFmtId="6" fontId="8" fillId="6" borderId="13" xfId="0" applyNumberFormat="1" applyFont="1" applyFill="1" applyBorder="1" applyAlignment="1">
      <alignment vertical="top" wrapText="1"/>
    </xf>
    <xf numFmtId="0" fontId="16" fillId="5" borderId="0" xfId="0" applyFont="1" applyFill="1" applyAlignment="1">
      <alignment vertical="top" wrapText="1"/>
    </xf>
    <xf numFmtId="0" fontId="15" fillId="0" borderId="9" xfId="0" applyFont="1" applyBorder="1" applyAlignment="1">
      <alignment vertical="top" wrapText="1"/>
    </xf>
    <xf numFmtId="1" fontId="0" fillId="5" borderId="13" xfId="0" applyNumberFormat="1" applyFill="1" applyBorder="1" applyAlignment="1">
      <alignment vertical="top" wrapText="1"/>
    </xf>
    <xf numFmtId="0" fontId="8" fillId="5" borderId="9" xfId="0" applyFont="1" applyFill="1" applyBorder="1" applyAlignment="1">
      <alignment vertical="top" wrapText="1"/>
    </xf>
    <xf numFmtId="0" fontId="12" fillId="4" borderId="18" xfId="0" applyFont="1" applyFill="1" applyBorder="1" applyAlignment="1">
      <alignment vertical="top" wrapText="1"/>
    </xf>
    <xf numFmtId="0" fontId="18" fillId="7" borderId="13" xfId="0" applyFont="1" applyFill="1" applyBorder="1" applyAlignment="1">
      <alignment vertical="top" wrapText="1"/>
    </xf>
    <xf numFmtId="0" fontId="8" fillId="7" borderId="13" xfId="0" applyFont="1" applyFill="1" applyBorder="1" applyAlignment="1">
      <alignment vertical="top" wrapText="1"/>
    </xf>
    <xf numFmtId="0" fontId="0" fillId="4" borderId="14" xfId="0" applyFill="1" applyBorder="1" applyAlignment="1">
      <alignment horizontal="left" vertical="top" wrapText="1"/>
    </xf>
    <xf numFmtId="0" fontId="0" fillId="4" borderId="13" xfId="0" applyFill="1" applyBorder="1" applyAlignment="1">
      <alignment horizontal="left" vertical="top" wrapText="1"/>
    </xf>
    <xf numFmtId="0" fontId="0" fillId="0" borderId="9" xfId="0" applyBorder="1" applyAlignment="1">
      <alignment horizontal="left" vertical="top" wrapText="1"/>
    </xf>
    <xf numFmtId="0" fontId="0" fillId="4" borderId="18" xfId="0" applyFill="1" applyBorder="1" applyAlignment="1">
      <alignment wrapText="1"/>
    </xf>
    <xf numFmtId="0" fontId="5" fillId="3" borderId="13" xfId="0" applyFont="1" applyFill="1" applyBorder="1" applyAlignment="1">
      <alignment vertical="top" wrapText="1"/>
    </xf>
    <xf numFmtId="0" fontId="29" fillId="5" borderId="21" xfId="0" applyFont="1" applyFill="1" applyBorder="1" applyAlignment="1">
      <alignment vertical="top"/>
    </xf>
    <xf numFmtId="0" fontId="12" fillId="5" borderId="21" xfId="0" applyFont="1" applyFill="1" applyBorder="1" applyAlignment="1">
      <alignment vertical="top"/>
    </xf>
    <xf numFmtId="164" fontId="12" fillId="5" borderId="21" xfId="0" applyNumberFormat="1" applyFont="1" applyFill="1" applyBorder="1" applyAlignment="1">
      <alignment vertical="top"/>
    </xf>
    <xf numFmtId="9" fontId="12" fillId="5" borderId="21" xfId="0" applyNumberFormat="1" applyFont="1" applyFill="1" applyBorder="1" applyAlignment="1">
      <alignment vertical="top"/>
    </xf>
    <xf numFmtId="6" fontId="12" fillId="5" borderId="21" xfId="0" applyNumberFormat="1" applyFont="1" applyFill="1" applyBorder="1" applyAlignment="1">
      <alignment vertical="top"/>
    </xf>
    <xf numFmtId="0" fontId="12" fillId="5" borderId="21" xfId="0" applyFont="1" applyFill="1" applyBorder="1" applyAlignment="1">
      <alignment horizontal="center" vertical="center"/>
    </xf>
    <xf numFmtId="1" fontId="12" fillId="5" borderId="21" xfId="0" applyNumberFormat="1" applyFont="1" applyFill="1" applyBorder="1" applyAlignment="1">
      <alignment horizontal="center" vertical="center"/>
    </xf>
    <xf numFmtId="0" fontId="23" fillId="5" borderId="21" xfId="0" applyFont="1" applyFill="1" applyBorder="1" applyAlignment="1">
      <alignment vertical="top"/>
    </xf>
    <xf numFmtId="0" fontId="10" fillId="5" borderId="21" xfId="0" applyFont="1" applyFill="1" applyBorder="1" applyAlignment="1">
      <alignment horizontal="center" vertical="center"/>
    </xf>
    <xf numFmtId="14" fontId="12" fillId="5" borderId="21" xfId="0" applyNumberFormat="1" applyFont="1" applyFill="1" applyBorder="1" applyAlignment="1">
      <alignment horizontal="center" vertical="center"/>
    </xf>
    <xf numFmtId="3" fontId="29" fillId="5" borderId="21" xfId="0" applyNumberFormat="1" applyFont="1" applyFill="1" applyBorder="1" applyAlignment="1">
      <alignment vertical="top"/>
    </xf>
    <xf numFmtId="0" fontId="47" fillId="5" borderId="21" xfId="0" applyFont="1" applyFill="1" applyBorder="1" applyAlignment="1">
      <alignment horizontal="center" vertical="center"/>
    </xf>
    <xf numFmtId="1" fontId="47" fillId="5" borderId="21" xfId="0" applyNumberFormat="1" applyFont="1" applyFill="1" applyBorder="1" applyAlignment="1">
      <alignment horizontal="center" vertical="center"/>
    </xf>
    <xf numFmtId="0" fontId="15" fillId="5" borderId="21" xfId="0" applyFont="1" applyFill="1" applyBorder="1" applyAlignment="1">
      <alignment horizontal="center" vertical="center"/>
    </xf>
    <xf numFmtId="6" fontId="10" fillId="5" borderId="21" xfId="0" applyNumberFormat="1" applyFont="1" applyFill="1" applyBorder="1" applyAlignment="1">
      <alignment horizontal="center" vertical="center"/>
    </xf>
    <xf numFmtId="6" fontId="12" fillId="5" borderId="21" xfId="0" applyNumberFormat="1" applyFont="1" applyFill="1" applyBorder="1" applyAlignment="1">
      <alignment horizontal="center" vertical="center"/>
    </xf>
    <xf numFmtId="0" fontId="48" fillId="5" borderId="21" xfId="0" applyFont="1" applyFill="1" applyBorder="1" applyAlignment="1">
      <alignment vertical="top"/>
    </xf>
    <xf numFmtId="49" fontId="12" fillId="5" borderId="21" xfId="0" applyNumberFormat="1" applyFont="1" applyFill="1" applyBorder="1" applyAlignment="1">
      <alignment horizontal="center" vertical="center"/>
    </xf>
    <xf numFmtId="49" fontId="19" fillId="5" borderId="21" xfId="1" applyNumberFormat="1" applyFont="1" applyFill="1" applyBorder="1" applyAlignment="1">
      <alignment horizontal="center" vertical="center"/>
    </xf>
    <xf numFmtId="1" fontId="19" fillId="5" borderId="21" xfId="1" applyNumberFormat="1" applyFont="1" applyFill="1" applyBorder="1" applyAlignment="1">
      <alignment horizontal="center" vertical="center"/>
    </xf>
    <xf numFmtId="0" fontId="19" fillId="5" borderId="21" xfId="1" applyFont="1" applyFill="1" applyBorder="1" applyAlignment="1">
      <alignment horizontal="center" vertical="center"/>
    </xf>
    <xf numFmtId="0" fontId="23" fillId="5" borderId="21" xfId="0" applyFont="1" applyFill="1" applyBorder="1" applyAlignment="1">
      <alignment horizontal="center" vertical="center"/>
    </xf>
    <xf numFmtId="0" fontId="10" fillId="5" borderId="21" xfId="0" applyFont="1" applyFill="1" applyBorder="1" applyAlignment="1">
      <alignment vertical="top"/>
    </xf>
    <xf numFmtId="0" fontId="15" fillId="5" borderId="21" xfId="0" applyFont="1" applyFill="1" applyBorder="1" applyAlignment="1">
      <alignment vertical="top"/>
    </xf>
    <xf numFmtId="0" fontId="49" fillId="5" borderId="21" xfId="0" applyFont="1" applyFill="1" applyBorder="1" applyAlignment="1">
      <alignment vertical="top"/>
    </xf>
    <xf numFmtId="9" fontId="50" fillId="5" borderId="21" xfId="0" applyNumberFormat="1" applyFont="1" applyFill="1" applyBorder="1" applyAlignment="1">
      <alignment vertical="top"/>
    </xf>
    <xf numFmtId="0" fontId="52" fillId="5" borderId="21" xfId="0" applyFont="1" applyFill="1" applyBorder="1" applyAlignment="1">
      <alignment horizontal="center" vertical="center"/>
    </xf>
    <xf numFmtId="0" fontId="23" fillId="5" borderId="21" xfId="0" applyFont="1" applyFill="1" applyBorder="1" applyAlignment="1">
      <alignment vertical="top" readingOrder="1"/>
    </xf>
    <xf numFmtId="0" fontId="10" fillId="5" borderId="21" xfId="0" applyFont="1" applyFill="1" applyBorder="1" applyAlignment="1">
      <alignment vertical="top" wrapText="1"/>
    </xf>
    <xf numFmtId="6" fontId="23" fillId="5" borderId="21" xfId="0" applyNumberFormat="1" applyFont="1" applyFill="1" applyBorder="1" applyAlignment="1">
      <alignment vertical="top"/>
    </xf>
    <xf numFmtId="0" fontId="16" fillId="5" borderId="21" xfId="0" applyFont="1" applyFill="1" applyBorder="1" applyAlignment="1">
      <alignment horizontal="center" vertical="center"/>
    </xf>
    <xf numFmtId="0" fontId="48" fillId="5" borderId="21" xfId="0" applyFont="1" applyFill="1" applyBorder="1" applyAlignment="1">
      <alignment vertical="top" readingOrder="1"/>
    </xf>
    <xf numFmtId="0" fontId="53" fillId="5" borderId="21" xfId="0" applyFont="1" applyFill="1" applyBorder="1" applyAlignment="1">
      <alignment horizontal="center" vertical="center"/>
    </xf>
    <xf numFmtId="0" fontId="15" fillId="5" borderId="21" xfId="0" applyFont="1" applyFill="1" applyBorder="1" applyAlignment="1">
      <alignment vertical="top" wrapText="1"/>
    </xf>
    <xf numFmtId="0" fontId="5" fillId="3" borderId="13" xfId="0" applyFont="1" applyFill="1" applyBorder="1" applyAlignment="1">
      <alignment horizontal="center" vertical="center" wrapText="1"/>
    </xf>
    <xf numFmtId="0" fontId="12" fillId="5" borderId="21" xfId="0" applyFont="1" applyFill="1" applyBorder="1" applyAlignment="1">
      <alignment horizontal="center" vertical="center" wrapText="1"/>
    </xf>
    <xf numFmtId="0" fontId="10" fillId="5" borderId="21" xfId="0" applyFont="1" applyFill="1" applyBorder="1" applyAlignment="1">
      <alignment horizontal="center" vertical="center" wrapText="1"/>
    </xf>
    <xf numFmtId="0" fontId="15" fillId="5" borderId="21" xfId="0" applyFont="1" applyFill="1" applyBorder="1" applyAlignment="1">
      <alignment horizontal="center" vertical="center" wrapText="1"/>
    </xf>
    <xf numFmtId="6" fontId="55" fillId="0" borderId="21" xfId="0" applyNumberFormat="1" applyFont="1" applyBorder="1" applyAlignment="1">
      <alignment vertical="top"/>
    </xf>
    <xf numFmtId="164" fontId="56" fillId="5" borderId="21" xfId="0" applyNumberFormat="1" applyFont="1" applyFill="1" applyBorder="1" applyAlignment="1">
      <alignment vertical="top"/>
    </xf>
    <xf numFmtId="6" fontId="57" fillId="0" borderId="21" xfId="0" applyNumberFormat="1" applyFont="1" applyBorder="1" applyAlignment="1">
      <alignment vertical="top"/>
    </xf>
    <xf numFmtId="164" fontId="56" fillId="0" borderId="21" xfId="0" applyNumberFormat="1" applyFont="1" applyBorder="1" applyAlignment="1">
      <alignment vertical="top"/>
    </xf>
    <xf numFmtId="164" fontId="5" fillId="3" borderId="13" xfId="0" applyNumberFormat="1" applyFont="1" applyFill="1" applyBorder="1" applyAlignment="1">
      <alignment vertical="top" wrapText="1"/>
    </xf>
    <xf numFmtId="9" fontId="5" fillId="3" borderId="13" xfId="0" applyNumberFormat="1" applyFont="1" applyFill="1" applyBorder="1" applyAlignment="1">
      <alignment vertical="top" wrapText="1"/>
    </xf>
    <xf numFmtId="1" fontId="5" fillId="3" borderId="13" xfId="0" applyNumberFormat="1" applyFont="1" applyFill="1" applyBorder="1" applyAlignment="1">
      <alignment horizontal="center" vertical="center" wrapText="1"/>
    </xf>
    <xf numFmtId="49" fontId="12" fillId="5" borderId="21" xfId="0" applyNumberFormat="1" applyFont="1" applyFill="1" applyBorder="1" applyAlignment="1">
      <alignment horizontal="center" vertical="center" wrapText="1"/>
    </xf>
    <xf numFmtId="3" fontId="12" fillId="5" borderId="21" xfId="0" applyNumberFormat="1" applyFont="1" applyFill="1" applyBorder="1" applyAlignment="1">
      <alignment vertical="top"/>
    </xf>
    <xf numFmtId="2" fontId="12" fillId="5" borderId="21" xfId="0" applyNumberFormat="1" applyFont="1" applyFill="1" applyBorder="1" applyAlignment="1">
      <alignment vertical="top"/>
    </xf>
    <xf numFmtId="9" fontId="12" fillId="5" borderId="21" xfId="0" applyNumberFormat="1" applyFont="1" applyFill="1" applyBorder="1" applyAlignment="1">
      <alignment vertical="top" wrapText="1"/>
    </xf>
    <xf numFmtId="164" fontId="23" fillId="5" borderId="21" xfId="0" applyNumberFormat="1" applyFont="1" applyFill="1" applyBorder="1" applyAlignment="1">
      <alignment vertical="top"/>
    </xf>
    <xf numFmtId="165" fontId="12" fillId="5" borderId="21" xfId="0" applyNumberFormat="1" applyFont="1" applyFill="1" applyBorder="1" applyAlignment="1">
      <alignment vertical="center"/>
    </xf>
    <xf numFmtId="165" fontId="12" fillId="5" borderId="21" xfId="0" applyNumberFormat="1" applyFont="1" applyFill="1" applyBorder="1" applyAlignment="1">
      <alignment vertical="center" wrapText="1"/>
    </xf>
    <xf numFmtId="165" fontId="12" fillId="5" borderId="21" xfId="0" applyNumberFormat="1" applyFont="1" applyFill="1" applyBorder="1" applyAlignment="1">
      <alignment vertical="top"/>
    </xf>
    <xf numFmtId="1" fontId="10" fillId="5" borderId="21" xfId="0" applyNumberFormat="1" applyFont="1" applyFill="1" applyBorder="1" applyAlignment="1">
      <alignment horizontal="center" vertical="center"/>
    </xf>
    <xf numFmtId="1" fontId="15" fillId="5" borderId="21" xfId="0" applyNumberFormat="1" applyFont="1" applyFill="1" applyBorder="1" applyAlignment="1">
      <alignment horizontal="center" vertical="center"/>
    </xf>
    <xf numFmtId="1" fontId="23" fillId="5" borderId="21" xfId="0" applyNumberFormat="1" applyFont="1" applyFill="1" applyBorder="1" applyAlignment="1">
      <alignment horizontal="center" vertical="center"/>
    </xf>
    <xf numFmtId="1" fontId="52" fillId="5" borderId="21" xfId="0" applyNumberFormat="1" applyFont="1" applyFill="1" applyBorder="1" applyAlignment="1">
      <alignment horizontal="center" vertical="center"/>
    </xf>
    <xf numFmtId="1" fontId="53" fillId="5" borderId="21" xfId="0" applyNumberFormat="1" applyFont="1" applyFill="1" applyBorder="1" applyAlignment="1">
      <alignment horizontal="center" vertical="center"/>
    </xf>
    <xf numFmtId="0" fontId="59" fillId="5" borderId="21" xfId="0" applyFont="1" applyFill="1" applyBorder="1" applyAlignment="1">
      <alignment vertical="top"/>
    </xf>
    <xf numFmtId="165" fontId="12" fillId="5" borderId="21" xfId="0" applyNumberFormat="1" applyFont="1" applyFill="1" applyBorder="1" applyAlignment="1">
      <alignment vertical="top" wrapText="1"/>
    </xf>
    <xf numFmtId="6" fontId="57" fillId="5" borderId="21" xfId="0" applyNumberFormat="1" applyFont="1" applyFill="1" applyBorder="1" applyAlignment="1">
      <alignment vertical="top"/>
    </xf>
    <xf numFmtId="0" fontId="48" fillId="5" borderId="21" xfId="0" applyFont="1" applyFill="1" applyBorder="1"/>
    <xf numFmtId="6" fontId="55" fillId="5" borderId="21" xfId="0" applyNumberFormat="1" applyFont="1" applyFill="1" applyBorder="1" applyAlignment="1">
      <alignment vertical="top"/>
    </xf>
    <xf numFmtId="8" fontId="48" fillId="5" borderId="21" xfId="0" applyNumberFormat="1" applyFont="1" applyFill="1" applyBorder="1"/>
    <xf numFmtId="4" fontId="48" fillId="5" borderId="21" xfId="0" applyNumberFormat="1" applyFont="1" applyFill="1" applyBorder="1"/>
    <xf numFmtId="3" fontId="58" fillId="5" borderId="21" xfId="0" applyNumberFormat="1" applyFont="1" applyFill="1" applyBorder="1"/>
    <xf numFmtId="3" fontId="60" fillId="5" borderId="21" xfId="0" applyNumberFormat="1" applyFont="1" applyFill="1" applyBorder="1"/>
    <xf numFmtId="3" fontId="48" fillId="5" borderId="21" xfId="0" applyNumberFormat="1" applyFont="1" applyFill="1" applyBorder="1"/>
    <xf numFmtId="2" fontId="20" fillId="5" borderId="21" xfId="0" applyNumberFormat="1" applyFont="1" applyFill="1" applyBorder="1" applyAlignment="1">
      <alignment readingOrder="1"/>
    </xf>
    <xf numFmtId="2" fontId="12" fillId="5" borderId="21" xfId="0" applyNumberFormat="1" applyFont="1" applyFill="1" applyBorder="1" applyAlignment="1">
      <alignment horizontal="center" vertical="center"/>
    </xf>
    <xf numFmtId="3" fontId="5" fillId="3" borderId="13" xfId="0" applyNumberFormat="1" applyFont="1" applyFill="1" applyBorder="1" applyAlignment="1">
      <alignment vertical="top" wrapText="1"/>
    </xf>
    <xf numFmtId="165" fontId="5" fillId="3" borderId="13" xfId="0" applyNumberFormat="1" applyFont="1" applyFill="1" applyBorder="1" applyAlignment="1">
      <alignment vertical="top" wrapText="1"/>
    </xf>
    <xf numFmtId="2" fontId="5" fillId="3" borderId="13" xfId="0" applyNumberFormat="1" applyFont="1" applyFill="1" applyBorder="1" applyAlignment="1">
      <alignment vertical="top" wrapText="1"/>
    </xf>
    <xf numFmtId="165" fontId="5" fillId="3" borderId="13" xfId="0" applyNumberFormat="1" applyFont="1" applyFill="1" applyBorder="1" applyAlignment="1">
      <alignment vertical="center" wrapText="1"/>
    </xf>
    <xf numFmtId="2" fontId="5" fillId="3" borderId="13" xfId="0" applyNumberFormat="1" applyFont="1" applyFill="1" applyBorder="1" applyAlignment="1">
      <alignment horizontal="center" vertical="center" wrapText="1"/>
    </xf>
    <xf numFmtId="1" fontId="20" fillId="5" borderId="21" xfId="0" applyNumberFormat="1" applyFont="1" applyFill="1" applyBorder="1" applyAlignment="1">
      <alignment readingOrder="1"/>
    </xf>
    <xf numFmtId="1" fontId="12" fillId="5" borderId="21" xfId="0" applyNumberFormat="1" applyFont="1" applyFill="1" applyBorder="1" applyAlignment="1">
      <alignment horizontal="center" vertical="center" wrapText="1"/>
    </xf>
    <xf numFmtId="1" fontId="12" fillId="5" borderId="21" xfId="1" applyNumberFormat="1" applyFont="1" applyFill="1" applyBorder="1" applyAlignment="1">
      <alignment horizontal="center" vertical="center"/>
    </xf>
    <xf numFmtId="0" fontId="10" fillId="0" borderId="21" xfId="0" applyFont="1" applyBorder="1"/>
    <xf numFmtId="0" fontId="61" fillId="3" borderId="22" xfId="0" applyFont="1" applyFill="1" applyBorder="1" applyAlignment="1">
      <alignment wrapText="1"/>
    </xf>
    <xf numFmtId="0" fontId="62" fillId="10" borderId="13" xfId="0" applyFont="1" applyFill="1" applyBorder="1"/>
    <xf numFmtId="3" fontId="62" fillId="10" borderId="13" xfId="0" applyNumberFormat="1" applyFont="1" applyFill="1" applyBorder="1"/>
    <xf numFmtId="0" fontId="5" fillId="3" borderId="13" xfId="0" applyFont="1" applyFill="1" applyBorder="1" applyAlignment="1">
      <alignment wrapText="1"/>
    </xf>
    <xf numFmtId="0" fontId="12" fillId="5" borderId="21" xfId="0" applyFont="1" applyFill="1" applyBorder="1"/>
    <xf numFmtId="3" fontId="63" fillId="10" borderId="13" xfId="0" applyNumberFormat="1" applyFont="1" applyFill="1" applyBorder="1"/>
    <xf numFmtId="0" fontId="63" fillId="10" borderId="13" xfId="0" applyFont="1" applyFill="1" applyBorder="1"/>
    <xf numFmtId="0" fontId="1" fillId="0" borderId="18" xfId="0" applyFont="1" applyBorder="1" applyAlignment="1">
      <alignment vertical="top" wrapText="1"/>
    </xf>
    <xf numFmtId="0" fontId="1" fillId="0" borderId="0" xfId="0" applyFont="1" applyAlignment="1">
      <alignment vertical="top" wrapText="1"/>
    </xf>
    <xf numFmtId="0" fontId="1" fillId="5" borderId="0" xfId="0" applyFont="1" applyFill="1" applyAlignment="1">
      <alignment vertical="top" wrapText="1"/>
    </xf>
    <xf numFmtId="0" fontId="1" fillId="6" borderId="0" xfId="0" applyFont="1" applyFill="1" applyAlignment="1">
      <alignment vertical="top" wrapText="1"/>
    </xf>
    <xf numFmtId="0" fontId="1" fillId="6" borderId="13" xfId="0" applyFont="1" applyFill="1" applyBorder="1" applyAlignment="1">
      <alignment vertical="top" wrapText="1"/>
    </xf>
    <xf numFmtId="0" fontId="1" fillId="4" borderId="0" xfId="0" applyFont="1" applyFill="1" applyAlignment="1">
      <alignment vertical="top" wrapText="1"/>
    </xf>
    <xf numFmtId="0" fontId="1" fillId="0" borderId="13" xfId="0" applyFont="1" applyBorder="1" applyAlignment="1">
      <alignment vertical="top" wrapText="1"/>
    </xf>
    <xf numFmtId="0" fontId="1" fillId="4" borderId="13" xfId="0" applyFont="1" applyFill="1" applyBorder="1" applyAlignment="1">
      <alignment vertical="top" wrapText="1"/>
    </xf>
    <xf numFmtId="0" fontId="1" fillId="0" borderId="15" xfId="0" applyFont="1" applyBorder="1" applyAlignment="1">
      <alignment vertical="top" wrapText="1"/>
    </xf>
    <xf numFmtId="0" fontId="1" fillId="0" borderId="16" xfId="0" applyFont="1" applyBorder="1" applyAlignment="1">
      <alignment vertical="top" wrapText="1"/>
    </xf>
    <xf numFmtId="0" fontId="1" fillId="5" borderId="15" xfId="0" applyFont="1" applyFill="1" applyBorder="1" applyAlignment="1">
      <alignment vertical="top" wrapText="1"/>
    </xf>
    <xf numFmtId="0" fontId="0" fillId="6" borderId="0" xfId="0" applyFill="1" applyAlignment="1">
      <alignment vertical="top" wrapText="1"/>
    </xf>
    <xf numFmtId="0" fontId="0" fillId="5" borderId="13" xfId="0" applyFill="1" applyBorder="1" applyAlignment="1">
      <alignment vertical="top" wrapText="1"/>
    </xf>
    <xf numFmtId="0" fontId="3" fillId="6" borderId="0" xfId="1" applyFill="1" applyAlignment="1">
      <alignment vertical="top" wrapText="1"/>
    </xf>
    <xf numFmtId="0" fontId="0" fillId="6" borderId="13" xfId="0" applyFill="1" applyBorder="1" applyAlignment="1">
      <alignment vertical="top" wrapText="1"/>
    </xf>
    <xf numFmtId="0" fontId="3" fillId="4" borderId="15" xfId="1" applyFill="1" applyBorder="1" applyAlignment="1">
      <alignment vertical="top" wrapText="1"/>
    </xf>
    <xf numFmtId="0" fontId="44" fillId="6" borderId="0" xfId="1" applyFont="1" applyFill="1" applyAlignment="1">
      <alignment vertical="top" wrapText="1"/>
    </xf>
    <xf numFmtId="0" fontId="0" fillId="5" borderId="0" xfId="0" applyFill="1" applyAlignment="1">
      <alignment vertical="top" wrapText="1"/>
    </xf>
    <xf numFmtId="0" fontId="3" fillId="5" borderId="0" xfId="1" applyFill="1" applyAlignment="1">
      <alignment vertical="top" wrapText="1"/>
    </xf>
    <xf numFmtId="0" fontId="3" fillId="5" borderId="13" xfId="1" applyFill="1" applyBorder="1" applyAlignment="1">
      <alignment vertical="top" wrapText="1"/>
    </xf>
    <xf numFmtId="0" fontId="0" fillId="6" borderId="13" xfId="0" applyFill="1" applyBorder="1" applyAlignment="1">
      <alignment horizontal="center" vertical="center" wrapText="1"/>
    </xf>
    <xf numFmtId="0" fontId="0" fillId="4" borderId="0" xfId="0" applyFill="1" applyAlignment="1">
      <alignment vertical="top" wrapText="1"/>
    </xf>
    <xf numFmtId="0" fontId="0" fillId="4" borderId="13" xfId="0" applyFill="1" applyBorder="1" applyAlignment="1">
      <alignment vertical="top" wrapText="1"/>
    </xf>
    <xf numFmtId="0" fontId="3" fillId="6" borderId="0" xfId="1" applyFill="1" applyBorder="1" applyAlignment="1">
      <alignment vertical="top" wrapText="1"/>
    </xf>
    <xf numFmtId="0" fontId="3" fillId="4" borderId="13" xfId="1" applyFill="1" applyBorder="1" applyAlignment="1">
      <alignment vertical="top" wrapText="1"/>
    </xf>
    <xf numFmtId="0" fontId="0" fillId="0" borderId="20" xfId="0" applyBorder="1" applyAlignment="1">
      <alignment vertical="top" wrapText="1"/>
    </xf>
    <xf numFmtId="0" fontId="21" fillId="6" borderId="0" xfId="1" applyFont="1" applyFill="1" applyAlignment="1">
      <alignment vertical="top" wrapText="1"/>
    </xf>
    <xf numFmtId="0" fontId="3" fillId="6" borderId="13" xfId="1" applyFill="1" applyBorder="1" applyAlignment="1">
      <alignment vertical="top" wrapText="1"/>
    </xf>
    <xf numFmtId="0" fontId="3" fillId="6" borderId="15" xfId="1" applyFill="1" applyBorder="1" applyAlignment="1">
      <alignment vertical="top" wrapText="1"/>
    </xf>
    <xf numFmtId="0" fontId="3" fillId="6" borderId="17" xfId="1" applyFill="1" applyBorder="1" applyAlignment="1">
      <alignment vertical="top" wrapText="1"/>
    </xf>
    <xf numFmtId="0" fontId="3" fillId="4" borderId="0" xfId="1" applyFill="1" applyAlignment="1">
      <alignment vertical="top" wrapText="1"/>
    </xf>
    <xf numFmtId="0" fontId="0" fillId="5" borderId="21" xfId="0" applyFill="1" applyBorder="1" applyAlignment="1">
      <alignment vertical="top" wrapText="1"/>
    </xf>
    <xf numFmtId="0" fontId="38" fillId="0" borderId="0" xfId="0" applyFont="1" applyAlignment="1">
      <alignment vertical="top"/>
    </xf>
    <xf numFmtId="0" fontId="3" fillId="0" borderId="0" xfId="1" applyAlignment="1">
      <alignment vertical="top" wrapText="1"/>
    </xf>
    <xf numFmtId="0" fontId="3" fillId="0" borderId="15" xfId="1" applyBorder="1" applyAlignment="1">
      <alignment vertical="top" wrapText="1"/>
    </xf>
    <xf numFmtId="0" fontId="3" fillId="0" borderId="14" xfId="1"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0" fillId="4" borderId="9" xfId="0" applyFill="1" applyBorder="1" applyAlignment="1">
      <alignment vertical="top" wrapText="1"/>
    </xf>
    <xf numFmtId="0" fontId="8" fillId="4" borderId="0" xfId="0" applyFont="1" applyFill="1" applyAlignment="1">
      <alignment vertical="top" wrapText="1"/>
    </xf>
    <xf numFmtId="0" fontId="8" fillId="4" borderId="0" xfId="0" applyFont="1" applyFill="1" applyAlignment="1">
      <alignment horizontal="left" vertical="top" wrapText="1"/>
    </xf>
    <xf numFmtId="0" fontId="8" fillId="4" borderId="9" xfId="0" applyFont="1" applyFill="1" applyBorder="1" applyAlignment="1">
      <alignment vertical="top" wrapText="1"/>
    </xf>
    <xf numFmtId="0" fontId="8" fillId="4" borderId="9" xfId="0" applyFont="1" applyFill="1" applyBorder="1" applyAlignment="1">
      <alignment horizontal="left" vertical="top" wrapText="1"/>
    </xf>
    <xf numFmtId="0" fontId="4" fillId="2" borderId="5"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3" fillId="4" borderId="12" xfId="1" applyFill="1" applyBorder="1" applyAlignment="1">
      <alignment vertical="top" wrapText="1"/>
    </xf>
    <xf numFmtId="0" fontId="0" fillId="0" borderId="18" xfId="0" applyBorder="1" applyAlignment="1">
      <alignment vertical="top" wrapText="1"/>
    </xf>
    <xf numFmtId="0" fontId="0" fillId="4" borderId="19" xfId="0" applyFill="1" applyBorder="1" applyAlignment="1">
      <alignment vertical="top" wrapText="1"/>
    </xf>
    <xf numFmtId="0" fontId="12" fillId="5" borderId="0" xfId="0"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setext.com/statute/colorado-revised-statutes/title-25-public-health-and-environment/administration/article-15-powers-and-duties-of-the-department-of-public-health-and-environment/part-5-state-health-care-professional-loan-repayment-program/section-25-15-504-colorado-health-service-corps-advisory-council-creation-membership-duties" TargetMode="External"/><Relationship Id="rId2" Type="http://schemas.openxmlformats.org/officeDocument/2006/relationships/hyperlink" Target="https://www.csac.ca.gov/sites/main/files/file-attachments/20042005aplerpt_0.pdf?1533164086" TargetMode="External"/><Relationship Id="rId1" Type="http://schemas.openxmlformats.org/officeDocument/2006/relationships/hyperlink" Target="https://www.revisor.mn.gov/laws/2003/1/14/" TargetMode="External"/><Relationship Id="rId6" Type="http://schemas.openxmlformats.org/officeDocument/2006/relationships/hyperlink" Target="https://www.revisor.mn.gov/laws/2003/1/14/" TargetMode="External"/><Relationship Id="rId5" Type="http://schemas.openxmlformats.org/officeDocument/2006/relationships/hyperlink" Target="https://www.revisor.mn.gov/laws/2003/1/14/" TargetMode="External"/><Relationship Id="rId4" Type="http://schemas.openxmlformats.org/officeDocument/2006/relationships/hyperlink" Target="https://advance.lexis.com/documentpage/?pdmfid=1000516&amp;crid=f96a6940-951a-4fdd-9d96-6be138c3635f&amp;nodeid=AAZAALAAEAAD&amp;nodepath=%2FROOT%2FAAZ%2FAAZAAL%2FAAZAALAAE%2FAAZAALAAEAAD&amp;level=4&amp;haschildren=&amp;populated=false&amp;title=25-23-103.+State+loan+repayment+program+for+dentists+and+dental+hygienists+serving+underserved+populations+-+creation+-+conditions.&amp;indicator=true&amp;config=014FJAAyNGJkY2Y4Zi1mNjgyLTRkN2YtYmE4OS03NTYzNzYzOTg0OGEKAFBvZENhdGFsb2d592qv2Kywlf8caKqYROP5&amp;pddocfullpath=%2Fshared%2Fdocument%2Fstatutes-legislation%2Furn%3AcontentItem%3A61P5-WW41-DYDC-J31H-00008-00&amp;ecomp=7gf59kk&amp;prid=e55a3b6a-ae63-4049-af04-e16b88d4b719"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mailto:nvpco@health.nv.gov" TargetMode="External"/><Relationship Id="rId299" Type="http://schemas.openxmlformats.org/officeDocument/2006/relationships/hyperlink" Target="https://www.ilga.gov/legislation/ilcs/ilcs3.asp?ActID=1161&amp;ChapterID=18" TargetMode="External"/><Relationship Id="rId21" Type="http://schemas.openxmlformats.org/officeDocument/2006/relationships/hyperlink" Target="https://www.revisor.mn.gov/statutes/cite/144.1501" TargetMode="External"/><Relationship Id="rId63" Type="http://schemas.openxmlformats.org/officeDocument/2006/relationships/hyperlink" Target="https://www.wyoleg.gov/statutes/compress/title11.pdf" TargetMode="External"/><Relationship Id="rId159" Type="http://schemas.openxmlformats.org/officeDocument/2006/relationships/hyperlink" Target="mailto:kami.fullingim@hwtc.ok.gov" TargetMode="External"/><Relationship Id="rId324" Type="http://schemas.openxmlformats.org/officeDocument/2006/relationships/hyperlink" Target="https://legislature.vermont.gov/statutes/section/18/001/00032" TargetMode="External"/><Relationship Id="rId170" Type="http://schemas.openxmlformats.org/officeDocument/2006/relationships/hyperlink" Target="mailto:Education@FAMEmaine.com" TargetMode="External"/><Relationship Id="rId226" Type="http://schemas.openxmlformats.org/officeDocument/2006/relationships/hyperlink" Target="mailto:vetscience@uwyo.edu" TargetMode="External"/><Relationship Id="rId268" Type="http://schemas.openxmlformats.org/officeDocument/2006/relationships/hyperlink" Target="https://mainelaw.maine.edu/news/applications-for-maine-laws-loan-repayment-assistance-program-open-may-1/" TargetMode="External"/><Relationship Id="rId32" Type="http://schemas.openxmlformats.org/officeDocument/2006/relationships/hyperlink" Target="http://www.leg.state.fl.us/Statutes/index.cfm?App_mode=Display_Statute&amp;Search_String=&amp;URL=1000-1099/1009/Sections/1009.66.html" TargetMode="External"/><Relationship Id="rId74" Type="http://schemas.openxmlformats.org/officeDocument/2006/relationships/hyperlink" Target="mailto:isac.studentservices@illinois.gov" TargetMode="External"/><Relationship Id="rId128" Type="http://schemas.openxmlformats.org/officeDocument/2006/relationships/hyperlink" Target="mailto:info@pabarfoundation.org" TargetMode="External"/><Relationship Id="rId335" Type="http://schemas.openxmlformats.org/officeDocument/2006/relationships/hyperlink" Target="https://casetext.com/statute/consolidated-laws-of-new-york/chapter-education/title-1-general-provisions/article-14-new-york-state-higher-education-services-corporation/part-2-student-financial-aid/subpart-4-other-awards/section-679-f-effective-until-2192023-new-york-state-young-farmers-loan-forgiveness-incentive-program" TargetMode="External"/><Relationship Id="rId5" Type="http://schemas.openxmlformats.org/officeDocument/2006/relationships/hyperlink" Target="https://cdphe.colorado.gov/prevention-and-wellness/health-access/health-professional-loan-repayment/rural-essential-access" TargetMode="External"/><Relationship Id="rId181" Type="http://schemas.openxmlformats.org/officeDocument/2006/relationships/hyperlink" Target="https://www.hesc.ny.gov/repay-your-loans/repayment-options-assistance/loan-forgiveness-cancellation-and-discharge/district-attorney-and-indigent-legal-services-attorney-loan-forgiveness-program.html" TargetMode="External"/><Relationship Id="rId237" Type="http://schemas.openxmlformats.org/officeDocument/2006/relationships/hyperlink" Target="https://law.justia.com/codes/colorado/2021/title-25/article-1-5/part-5/section-25-1-5-503/" TargetMode="External"/><Relationship Id="rId279" Type="http://schemas.openxmlformats.org/officeDocument/2006/relationships/hyperlink" Target="mailto:hwdd-lrp@hcai.ca.gov" TargetMode="External"/><Relationship Id="rId43" Type="http://schemas.openxmlformats.org/officeDocument/2006/relationships/hyperlink" Target="https://rules.sos.ga.gov/gac/195-14" TargetMode="External"/><Relationship Id="rId139" Type="http://schemas.openxmlformats.org/officeDocument/2006/relationships/hyperlink" Target="https://www.healthvermont.gov/about/contact-us" TargetMode="External"/><Relationship Id="rId290" Type="http://schemas.openxmlformats.org/officeDocument/2006/relationships/hyperlink" Target="https://code.dccouncil.gov/us/dc/council/code/sections/4-1704.04" TargetMode="External"/><Relationship Id="rId304" Type="http://schemas.openxmlformats.org/officeDocument/2006/relationships/hyperlink" Target="https://www.mainelegislature.org/legis/statutes/20-a/title20-Asec12122.html" TargetMode="External"/><Relationship Id="rId85" Type="http://schemas.openxmlformats.org/officeDocument/2006/relationships/hyperlink" Target="https://www.hsc.wvu.edu/icrh/financial-incentives/state-loan-repayment-program-slrp/" TargetMode="External"/><Relationship Id="rId150" Type="http://schemas.openxmlformats.org/officeDocument/2006/relationships/hyperlink" Target="mailto:mdh.mdclarpprogram@maryland.gov" TargetMode="External"/><Relationship Id="rId192" Type="http://schemas.openxmlformats.org/officeDocument/2006/relationships/hyperlink" Target="mailto:scholar@nysed.gov" TargetMode="External"/><Relationship Id="rId206" Type="http://schemas.openxmlformats.org/officeDocument/2006/relationships/hyperlink" Target="mailto:health.loanforgiveness@state.mn.us" TargetMode="External"/><Relationship Id="rId248" Type="http://schemas.openxmlformats.org/officeDocument/2006/relationships/hyperlink" Target="mailto:isac.studentservices@illinois.gov" TargetMode="External"/><Relationship Id="rId12" Type="http://schemas.openxmlformats.org/officeDocument/2006/relationships/hyperlink" Target="https://advance.lexis.com/container?config=00JAA3ZTU0NTIzYy0zZDEyLTRhYmQtYmRmMS1iMWIxNDgxYWMxZTQKAFBvZENhdGFsb2cubRW4ifTiwi5vLw6cI1uX&amp;crid=ee4e8cc2-b48a-4384-8085-942880f35dba&amp;prid=408d4ade-6464-4a1b-a1e9-04ef694eb80f" TargetMode="External"/><Relationship Id="rId108" Type="http://schemas.openxmlformats.org/officeDocument/2006/relationships/hyperlink" Target="mailto:BrookshireB1@michigan.gov" TargetMode="External"/><Relationship Id="rId315" Type="http://schemas.openxmlformats.org/officeDocument/2006/relationships/hyperlink" Target="https://www.msfinancialaid.org/wrtr/" TargetMode="External"/><Relationship Id="rId54" Type="http://schemas.openxmlformats.org/officeDocument/2006/relationships/hyperlink" Target="https://www.hesaa.org/Pages/FAQs.aspx?FAQcat=nursing" TargetMode="External"/><Relationship Id="rId96" Type="http://schemas.openxmlformats.org/officeDocument/2006/relationships/hyperlink" Target="mailto:kdhe.primarycare@ks.gov" TargetMode="External"/><Relationship Id="rId161" Type="http://schemas.openxmlformats.org/officeDocument/2006/relationships/hyperlink" Target="https://oksenate.gov/sites/default/files/2019-12/os63.pdf" TargetMode="External"/><Relationship Id="rId217" Type="http://schemas.openxmlformats.org/officeDocument/2006/relationships/hyperlink" Target="https://www.studentloanplanner.com/student-loan-forgiveness-indiana/" TargetMode="External"/><Relationship Id="rId259" Type="http://schemas.openxmlformats.org/officeDocument/2006/relationships/hyperlink" Target="https://www.uvm.edu/engagement/greenmountainjobs%20;%20https:/www.uvm.edu/engagement/greenmountainjobsfaqs" TargetMode="External"/><Relationship Id="rId23" Type="http://schemas.openxmlformats.org/officeDocument/2006/relationships/hyperlink" Target="https://www.revisor.mn.gov/statutes/cite/144.1501" TargetMode="External"/><Relationship Id="rId119" Type="http://schemas.openxmlformats.org/officeDocument/2006/relationships/hyperlink" Target="mailto:CustomerCare@hesaa.org" TargetMode="External"/><Relationship Id="rId270" Type="http://schemas.openxmlformats.org/officeDocument/2006/relationships/hyperlink" Target="https://bja.ojp.gov/sites/g/files/xyckuh186/files/media/document/PL_110-315.pdf" TargetMode="External"/><Relationship Id="rId326" Type="http://schemas.openxmlformats.org/officeDocument/2006/relationships/hyperlink" Target="https://legislature.vermont.gov/statutes/section/18/001/00037" TargetMode="External"/><Relationship Id="rId65" Type="http://schemas.openxmlformats.org/officeDocument/2006/relationships/hyperlink" Target="http://worh.org/loan-repayment%20;%20https:/worh.org/wp-content/uploads/2022/09/LAP-Annual-Report-20-21.pdf" TargetMode="External"/><Relationship Id="rId130" Type="http://schemas.openxmlformats.org/officeDocument/2006/relationships/hyperlink" Target="https://health.ri.gov/contact/" TargetMode="External"/><Relationship Id="rId172" Type="http://schemas.openxmlformats.org/officeDocument/2006/relationships/hyperlink" Target="https://www.liveandworkinmaine.com/opportunity-maine" TargetMode="External"/><Relationship Id="rId228" Type="http://schemas.openxmlformats.org/officeDocument/2006/relationships/hyperlink" Target="https://health.wyo.gov/wp-content/uploads/2023/07/Summer-2023-WY-SLRP-Application-Package-1-2.pdf;%20https:/wyslrp.health.wyo.gov/" TargetMode="External"/><Relationship Id="rId281" Type="http://schemas.openxmlformats.org/officeDocument/2006/relationships/hyperlink" Target="https://www.med.uvm.edu/docs/2022_program_overview_and_participant_eligibility_dentists_7_29_21/ahec-documents/2022_program_overview_and_participant_eligibility_dentists_7_29_21.pdf?sfvrsn=d3be0e1_2" TargetMode="External"/><Relationship Id="rId337" Type="http://schemas.openxmlformats.org/officeDocument/2006/relationships/hyperlink" Target="https://casetext.com/statute/consolidated-laws-of-new-york/chapter-education/title-1-general-provisions/article-14-new-york-state-higher-education-services-corporation/part-2-student-financial-aid/subpart-4-other-awards/section-679-d-new-york-state-nursing-faculty-loan-forgiveness-incentive-program" TargetMode="External"/><Relationship Id="rId34" Type="http://schemas.openxmlformats.org/officeDocument/2006/relationships/hyperlink" Target="https://health.mo.gov/living/families/primarycare/loanrepayment/slrp.php" TargetMode="External"/><Relationship Id="rId76" Type="http://schemas.openxmlformats.org/officeDocument/2006/relationships/hyperlink" Target="mailto:info@inbarfoundation.org" TargetMode="External"/><Relationship Id="rId141" Type="http://schemas.openxmlformats.org/officeDocument/2006/relationships/hyperlink" Target="mailto:Rebecca.dubois@uvm.edu" TargetMode="External"/><Relationship Id="rId7" Type="http://schemas.openxmlformats.org/officeDocument/2006/relationships/hyperlink" Target="https://portal.ct.gov/DPH/Health-Education-Management--Surveillance/SLRP/Connecticut-State-Loan-Repayment-Program-CSLRP" TargetMode="External"/><Relationship Id="rId183" Type="http://schemas.openxmlformats.org/officeDocument/2006/relationships/hyperlink" Target="https://www.hesc.ny.gov/repay-your-loans/repayment-options-assistance/loan-forgiveness-cancellation-and-discharge/nys-get-on-your-feet-loan-forgiveness-program.html" TargetMode="External"/><Relationship Id="rId239" Type="http://schemas.openxmlformats.org/officeDocument/2006/relationships/hyperlink" Target="mailto:yspeight@dch.ga.gov" TargetMode="External"/><Relationship Id="rId250" Type="http://schemas.openxmlformats.org/officeDocument/2006/relationships/hyperlink" Target="https://www.vtvets.org/assets/docs/2022%20VLAVELRP%20Overview.pdf" TargetMode="External"/><Relationship Id="rId292" Type="http://schemas.openxmlformats.org/officeDocument/2006/relationships/hyperlink" Target="https://www.govinfo.gov/content/pkg/COMPS-8773/pdf/COMPS-8773.pdf" TargetMode="External"/><Relationship Id="rId306" Type="http://schemas.openxmlformats.org/officeDocument/2006/relationships/hyperlink" Target="https://sc.edu/study/colleges_schools/law/internal/current_students/loan_forgiveness/rules.php" TargetMode="External"/><Relationship Id="rId45" Type="http://schemas.openxmlformats.org/officeDocument/2006/relationships/hyperlink" Target="https://rules.sos.ga.gov/gac/195-12" TargetMode="External"/><Relationship Id="rId87" Type="http://schemas.openxmlformats.org/officeDocument/2006/relationships/hyperlink" Target="mailto:robert.sewell@alaska.gov" TargetMode="External"/><Relationship Id="rId110" Type="http://schemas.openxmlformats.org/officeDocument/2006/relationships/hyperlink" Target="https://www.ruralhealthinfo.org/funding/4523" TargetMode="External"/><Relationship Id="rId152" Type="http://schemas.openxmlformats.org/officeDocument/2006/relationships/hyperlink" Target="mailto:Repay@ncseaa.edu" TargetMode="External"/><Relationship Id="rId173" Type="http://schemas.openxmlformats.org/officeDocument/2006/relationships/hyperlink" Target="https://www.albanylaw.edu/applications-admissions/loan-repayment-assistance-program" TargetMode="External"/><Relationship Id="rId194" Type="http://schemas.openxmlformats.org/officeDocument/2006/relationships/hyperlink" Target="https://www.famemaine.com/affording-education/pay-for-school/borrowing-student-loans/student-loan-programs/health-professions/" TargetMode="External"/><Relationship Id="rId208" Type="http://schemas.openxmlformats.org/officeDocument/2006/relationships/hyperlink" Target="https://healthandwelfare.idaho.gov/providers/rural-health-and-underserved-areas/loan-repayment-and-grants" TargetMode="External"/><Relationship Id="rId229" Type="http://schemas.openxmlformats.org/officeDocument/2006/relationships/hyperlink" Target="https://hcai.blob.core.windows.net/uploads/2020/10/BSNLRP-Grant-Guide-FY-2021-22-1.pdf" TargetMode="External"/><Relationship Id="rId240" Type="http://schemas.openxmlformats.org/officeDocument/2006/relationships/hyperlink" Target="mailto:yspeight@dch.ga.gov" TargetMode="External"/><Relationship Id="rId261" Type="http://schemas.openxmlformats.org/officeDocument/2006/relationships/hyperlink" Target="https://secure.sos.state.or.us/oard/displayDivisionRules.action?selectedDivision=4397" TargetMode="External"/><Relationship Id="rId14" Type="http://schemas.openxmlformats.org/officeDocument/2006/relationships/hyperlink" Target="https://www.dbc.ca.gov/licensees/loan_repayment_program.shtml" TargetMode="External"/><Relationship Id="rId35" Type="http://schemas.openxmlformats.org/officeDocument/2006/relationships/hyperlink" Target="https://health.mo.gov/living/families/primarycare/healthprofloans/" TargetMode="External"/><Relationship Id="rId56" Type="http://schemas.openxmlformats.org/officeDocument/2006/relationships/hyperlink" Target="https://www.hesaa.org/Pages/NJTLRP.aspx" TargetMode="External"/><Relationship Id="rId77" Type="http://schemas.openxmlformats.org/officeDocument/2006/relationships/hyperlink" Target="mailto:info@iowacollegeaid.gov" TargetMode="External"/><Relationship Id="rId100" Type="http://schemas.openxmlformats.org/officeDocument/2006/relationships/hyperlink" Target="mailto:dentist@oda.org" TargetMode="External"/><Relationship Id="rId282" Type="http://schemas.openxmlformats.org/officeDocument/2006/relationships/hyperlink" Target="http://www.med.uvm.edu/ahec/healthprofessionals/educational_loan_repayment" TargetMode="External"/><Relationship Id="rId317" Type="http://schemas.openxmlformats.org/officeDocument/2006/relationships/hyperlink" Target="https://leg.mt.gov/bills/mca/title_0200/chapter_0260/part_0150/sections_index.html" TargetMode="External"/><Relationship Id="rId338" Type="http://schemas.openxmlformats.org/officeDocument/2006/relationships/hyperlink" Target="https://casetext.com/statute/consolidated-laws-of-new-york/chapter-education/title-1-general-provisions/article-14-new-york-state-higher-education-services-corporation/part-2-student-financial-aid/subpart-4-other-awards/section-679-a-new-york-state-licensed-social-worker-loan-forgiveness-program?" TargetMode="External"/><Relationship Id="rId8" Type="http://schemas.openxmlformats.org/officeDocument/2006/relationships/hyperlink" Target="https://alison.legislature.state.al.us/code-of-alabama" TargetMode="External"/><Relationship Id="rId98" Type="http://schemas.openxmlformats.org/officeDocument/2006/relationships/hyperlink" Target="mailto:KSLRP@uky.edu" TargetMode="External"/><Relationship Id="rId121" Type="http://schemas.openxmlformats.org/officeDocument/2006/relationships/hyperlink" Target="mailto:CustomerCare@hesaa.org" TargetMode="External"/><Relationship Id="rId142" Type="http://schemas.openxmlformats.org/officeDocument/2006/relationships/hyperlink" Target="mailto:dbailey@vtbarfoundation.org" TargetMode="External"/><Relationship Id="rId163" Type="http://schemas.openxmlformats.org/officeDocument/2006/relationships/hyperlink" Target="https://www.mainelegislature.org/legis/statutes/20-a/title20-Asec12501-A.html" TargetMode="External"/><Relationship Id="rId184" Type="http://schemas.openxmlformats.org/officeDocument/2006/relationships/hyperlink" Target="mailto:scholarships@hesc.ny.gov" TargetMode="External"/><Relationship Id="rId219" Type="http://schemas.openxmlformats.org/officeDocument/2006/relationships/hyperlink" Target="https://www.in.gov/health/cdpc/state-loan-repayment-program/" TargetMode="External"/><Relationship Id="rId230" Type="http://schemas.openxmlformats.org/officeDocument/2006/relationships/hyperlink" Target="mailto:hwdd-lrp@hcai.ca.gov" TargetMode="External"/><Relationship Id="rId251" Type="http://schemas.openxmlformats.org/officeDocument/2006/relationships/hyperlink" Target="mailto:hulldvm@gmail.com" TargetMode="External"/><Relationship Id="rId25" Type="http://schemas.openxmlformats.org/officeDocument/2006/relationships/hyperlink" Target="https://www.revisor.mn.gov/statutes/cite/144.1501" TargetMode="External"/><Relationship Id="rId46" Type="http://schemas.openxmlformats.org/officeDocument/2006/relationships/hyperlink" Target="http://preceptortaxcredit.hawaii.edu/wp-content/uploads/2018/12/Act-43-Preceptor-Tax-Credits-GM1143_.pdf" TargetMode="External"/><Relationship Id="rId67" Type="http://schemas.openxmlformats.org/officeDocument/2006/relationships/hyperlink" Target="mailto:Sean.Seepersad@ct.gov" TargetMode="External"/><Relationship Id="rId272" Type="http://schemas.openxmlformats.org/officeDocument/2006/relationships/hyperlink" Target="https://www.health.state.mn.us/facilities/ruralhealth/funding/loans/urbanapp.html" TargetMode="External"/><Relationship Id="rId293" Type="http://schemas.openxmlformats.org/officeDocument/2006/relationships/hyperlink" Target="http://uscode.house.gov/view.xhtml?req=(title:42%20section:254l-1%20edition:prelim)" TargetMode="External"/><Relationship Id="rId307" Type="http://schemas.openxmlformats.org/officeDocument/2006/relationships/hyperlink" Target="https://uscode.house.gov/view.xhtml?req=granuleid:USC-2000-title42-section254q-1&amp;num=0&amp;edition=2000" TargetMode="External"/><Relationship Id="rId328" Type="http://schemas.openxmlformats.org/officeDocument/2006/relationships/hyperlink" Target="https://www.vtaeyc.org/wp-content/uploads/2022/04/Act-45-2.pdf" TargetMode="External"/><Relationship Id="rId88" Type="http://schemas.openxmlformats.org/officeDocument/2006/relationships/hyperlink" Target="mailto:workforce@azdhs.gov" TargetMode="External"/><Relationship Id="rId111" Type="http://schemas.openxmlformats.org/officeDocument/2006/relationships/hyperlink" Target="https://www.msfinancialaid.org/contactsfa/" TargetMode="External"/><Relationship Id="rId132" Type="http://schemas.openxmlformats.org/officeDocument/2006/relationships/hyperlink" Target="https://wavemaker.commerceri.com/contact/" TargetMode="External"/><Relationship Id="rId153" Type="http://schemas.openxmlformats.org/officeDocument/2006/relationships/hyperlink" Target="https://www.cfnc.org/pay-for-college/apply-for-financial-aid/forgivable-education-loans-for-service/" TargetMode="External"/><Relationship Id="rId174" Type="http://schemas.openxmlformats.org/officeDocument/2006/relationships/hyperlink" Target="mailto:admissions@albanylaw.edu" TargetMode="External"/><Relationship Id="rId195" Type="http://schemas.openxmlformats.org/officeDocument/2006/relationships/hyperlink" Target="https://casetext.com/statute/louisiana-revised-statutes/revised-statutes/title-40-public-health-and-safety/chapter-5-d-health-provisions-health-care/subchapter-c-healthcare-professionals/part-iii-health-professional-development-program/section-4012054-loan-repayment-program" TargetMode="External"/><Relationship Id="rId209" Type="http://schemas.openxmlformats.org/officeDocument/2006/relationships/hyperlink" Target="mailto:RuralHealth@dhw.idaho.gov" TargetMode="External"/><Relationship Id="rId220" Type="http://schemas.openxmlformats.org/officeDocument/2006/relationships/hyperlink" Target="https://malegislature.gov/Laws/GeneralLaws/PartI/TitleXVI/Chapter111/Section25N" TargetMode="External"/><Relationship Id="rId241" Type="http://schemas.openxmlformats.org/officeDocument/2006/relationships/hyperlink" Target="mailto:yspeight@dch.ga.gov" TargetMode="External"/><Relationship Id="rId15" Type="http://schemas.openxmlformats.org/officeDocument/2006/relationships/hyperlink" Target="https://www.cga.ct.gov/current/pub/chap_186.htm" TargetMode="External"/><Relationship Id="rId36" Type="http://schemas.openxmlformats.org/officeDocument/2006/relationships/hyperlink" Target="https://health.mo.gov/living/families/primarycare/healthprofloans/" TargetMode="External"/><Relationship Id="rId57" Type="http://schemas.openxmlformats.org/officeDocument/2006/relationships/hyperlink" Target="https://www.hesaa.org/Pages/JRJFSLRP.aspx" TargetMode="External"/><Relationship Id="rId262" Type="http://schemas.openxmlformats.org/officeDocument/2006/relationships/hyperlink" Target="https://doh.sd.gov/health-care-professionals/rural-health/recruitment-assistance-for-healthcare-professionals/state-loan-repayment-program/" TargetMode="External"/><Relationship Id="rId283" Type="http://schemas.openxmlformats.org/officeDocument/2006/relationships/hyperlink" Target="https://www.ruralhealthinfo.org/funding/3264" TargetMode="External"/><Relationship Id="rId318" Type="http://schemas.openxmlformats.org/officeDocument/2006/relationships/hyperlink" Target="https://www.revisor.mn.gov/statutes/cite/144.1501" TargetMode="External"/><Relationship Id="rId339" Type="http://schemas.openxmlformats.org/officeDocument/2006/relationships/hyperlink" Target="https://casetext.com/statute/consolidated-laws-of-new-york/chapter-education/title-1-general-provisions/article-14-new-york-state-higher-education-services-corporation/part-2-student-financial-aid/subpart-3-academic-performance-awards/section-677-program-terminates-per-ch-3185-section-17-as-amended-regents-physician-loan-forgiveness-program" TargetMode="External"/><Relationship Id="rId78" Type="http://schemas.openxmlformats.org/officeDocument/2006/relationships/hyperlink" Target="mailto:trish.morris@iowa.gov" TargetMode="External"/><Relationship Id="rId99" Type="http://schemas.openxmlformats.org/officeDocument/2006/relationships/hyperlink" Target="mailto:MLRP@massleague.org" TargetMode="External"/><Relationship Id="rId101" Type="http://schemas.openxmlformats.org/officeDocument/2006/relationships/hyperlink" Target="mailto:fin.aid@hed.nm.gov" TargetMode="External"/><Relationship Id="rId122" Type="http://schemas.openxmlformats.org/officeDocument/2006/relationships/hyperlink" Target="mailto:CustomerCare@hesaa.org" TargetMode="External"/><Relationship Id="rId143" Type="http://schemas.openxmlformats.org/officeDocument/2006/relationships/hyperlink" Target="https://www.lsc.gov/contact-us" TargetMode="External"/><Relationship Id="rId164" Type="http://schemas.openxmlformats.org/officeDocument/2006/relationships/hyperlink" Target="mailto:Education@FAMEmaine.com" TargetMode="External"/><Relationship Id="rId185" Type="http://schemas.openxmlformats.org/officeDocument/2006/relationships/hyperlink" Target="https://www.hesc.ny.gov/repay-your-loans/repayment-options-assistance/loan-forgiveness-cancellation-and-discharge/nys-licensed-social-worker-loan-forgiveness-program.html" TargetMode="External"/><Relationship Id="rId9" Type="http://schemas.openxmlformats.org/officeDocument/2006/relationships/hyperlink" Target="https://www.akleg.gov/basis/statutes.asp" TargetMode="External"/><Relationship Id="rId210" Type="http://schemas.openxmlformats.org/officeDocument/2006/relationships/hyperlink" Target="https://healthandwelfare.idaho.gov/providers/rural-health-and-underserved-areas/loan-repayment-and-grants" TargetMode="External"/><Relationship Id="rId26" Type="http://schemas.openxmlformats.org/officeDocument/2006/relationships/hyperlink" Target="https://www.revisor.mn.gov/statutes/cite/144.1501" TargetMode="External"/><Relationship Id="rId231" Type="http://schemas.openxmlformats.org/officeDocument/2006/relationships/hyperlink" Target="mailto:hwdd-lrp@hcai.ca.gov" TargetMode="External"/><Relationship Id="rId252" Type="http://schemas.openxmlformats.org/officeDocument/2006/relationships/hyperlink" Target="https://www.legis.iowa.gov/law/administrativeRules/rules?agency=283&amp;chapter=24" TargetMode="External"/><Relationship Id="rId273" Type="http://schemas.openxmlformats.org/officeDocument/2006/relationships/hyperlink" Target="https://www.house.mn.gov/hrd/pubs/stloanfrg.pdf" TargetMode="External"/><Relationship Id="rId294" Type="http://schemas.openxmlformats.org/officeDocument/2006/relationships/hyperlink" Target="https://law.justia.com/codes/georgia/2016/title-31/chapter-34/" TargetMode="External"/><Relationship Id="rId308" Type="http://schemas.openxmlformats.org/officeDocument/2006/relationships/hyperlink" Target="https://docs.legis.wisconsin.gov/statutes/statutes/36/61/8" TargetMode="External"/><Relationship Id="rId329" Type="http://schemas.openxmlformats.org/officeDocument/2006/relationships/hyperlink" Target="https://www.ruralhealthinfo.org/funding/3266" TargetMode="External"/><Relationship Id="rId47" Type="http://schemas.openxmlformats.org/officeDocument/2006/relationships/hyperlink" Target="https://www.hesaa.org/Pages/PCPLRP.aspx" TargetMode="External"/><Relationship Id="rId68" Type="http://schemas.openxmlformats.org/officeDocument/2006/relationships/hyperlink" Target="mailto:Ryan.Tiscia@ct.gov" TargetMode="External"/><Relationship Id="rId89" Type="http://schemas.openxmlformats.org/officeDocument/2006/relationships/hyperlink" Target="mailto:finaid@adhe.edu" TargetMode="External"/><Relationship Id="rId112" Type="http://schemas.openxmlformats.org/officeDocument/2006/relationships/hyperlink" Target="mailto:ORHPCinfo@health.mo.gov" TargetMode="External"/><Relationship Id="rId133" Type="http://schemas.openxmlformats.org/officeDocument/2006/relationships/hyperlink" Target="mailto:uscfaid@sc.edu" TargetMode="External"/><Relationship Id="rId154" Type="http://schemas.openxmlformats.org/officeDocument/2006/relationships/hyperlink" Target="mailto:admin@ncleaf.org" TargetMode="External"/><Relationship Id="rId175" Type="http://schemas.openxmlformats.org/officeDocument/2006/relationships/hyperlink" Target="https://www.hesc.ny.gov/repay-your-loans/repayment-options-assistance/loan-forgiveness-cancellation-and-discharge/nys-teacher-loan-forgiveness-program.html" TargetMode="External"/><Relationship Id="rId196" Type="http://schemas.openxmlformats.org/officeDocument/2006/relationships/hyperlink" Target="https://gis.ne.gov/portal/apps/experiencebuilder/experience/?id=e3bbcc604b72448582d83843cf7eb494" TargetMode="External"/><Relationship Id="rId200" Type="http://schemas.openxmlformats.org/officeDocument/2006/relationships/hyperlink" Target="mailto:DHCC@delaware.gov" TargetMode="External"/><Relationship Id="rId16" Type="http://schemas.openxmlformats.org/officeDocument/2006/relationships/hyperlink" Target="https://advance.lexis.com/documentpage/?pdmfid=1000516&amp;crid=b55065b6-d79f-4cc8-a8a6-01026dabacc5&amp;config=014FJAAyNGJkY2Y4Zi1mNjgyLTRkN2YtYmE4OS03NTYzNzYzOTg0OGEKAFBvZENhdGFsb2d592qv2Kywlf8caKqYROP5&amp;pddocfullpath=%2Fshared%2Fdocument%2Fstatutes-legislation%2Furn%3AcontentItem%3A61P5-WTV1-DYDC-J3VP-00008-00&amp;pdcontentcomponentid=234176&amp;pdteaserkey=sr2&amp;pditab=allpods&amp;ecomp=7s65kkk&amp;earg=sr2&amp;prid=0b3d8492-b0da-4413-bd21-27208dafc7f0" TargetMode="External"/><Relationship Id="rId221" Type="http://schemas.openxmlformats.org/officeDocument/2006/relationships/hyperlink" Target="http://www.hhloans.com/index.cfm?objectid=6EC88EE0-EF29-D582-723EFB6504F64C07" TargetMode="External"/><Relationship Id="rId242" Type="http://schemas.openxmlformats.org/officeDocument/2006/relationships/hyperlink" Target="https://rules.sos.ga.gov/gac/195-15" TargetMode="External"/><Relationship Id="rId263" Type="http://schemas.openxmlformats.org/officeDocument/2006/relationships/hyperlink" Target="https://southdakota.deltadental.com/mission/foundation/supported-programs/dentist-loan-repayment-program/" TargetMode="External"/><Relationship Id="rId284" Type="http://schemas.openxmlformats.org/officeDocument/2006/relationships/hyperlink" Target="https://dhhr.wv.gov/ruralhealth/repayment/Pages/default.aspx" TargetMode="External"/><Relationship Id="rId319" Type="http://schemas.openxmlformats.org/officeDocument/2006/relationships/hyperlink" Target="https://www.revisor.mn.gov/laws/2003/1/14/" TargetMode="External"/><Relationship Id="rId37" Type="http://schemas.openxmlformats.org/officeDocument/2006/relationships/hyperlink" Target="https://health.mo.gov/living/families/primarycare/primo/" TargetMode="External"/><Relationship Id="rId58" Type="http://schemas.openxmlformats.org/officeDocument/2006/relationships/hyperlink" Target="https://www.ilga.gov/legislation/ilcs/ilcs3.asp?ActID=1161&amp;ChapterID=18" TargetMode="External"/><Relationship Id="rId79" Type="http://schemas.openxmlformats.org/officeDocument/2006/relationships/hyperlink" Target="mailto:info@worh.org" TargetMode="External"/><Relationship Id="rId102" Type="http://schemas.openxmlformats.org/officeDocument/2006/relationships/hyperlink" Target="https://hed.nm.gov/financial-aid/loan-repayment-programs/public-service-law" TargetMode="External"/><Relationship Id="rId123" Type="http://schemas.openxmlformats.org/officeDocument/2006/relationships/hyperlink" Target="mailto:CustomerCare@hesaa.org" TargetMode="External"/><Relationship Id="rId144" Type="http://schemas.openxmlformats.org/officeDocument/2006/relationships/hyperlink" Target="mailto:vlfp@law.virginia.edu" TargetMode="External"/><Relationship Id="rId330" Type="http://schemas.openxmlformats.org/officeDocument/2006/relationships/hyperlink" Target="https://legislature.vermont.gov/statutes/section/18/001/00035" TargetMode="External"/><Relationship Id="rId90" Type="http://schemas.openxmlformats.org/officeDocument/2006/relationships/hyperlink" Target="mailto:CalHealthCares@phcdocs.org" TargetMode="External"/><Relationship Id="rId165" Type="http://schemas.openxmlformats.org/officeDocument/2006/relationships/hyperlink" Target="https://www.mainelegislature.org/legis/statutes/20-a/title20-Asec12501-A.html" TargetMode="External"/><Relationship Id="rId186" Type="http://schemas.openxmlformats.org/officeDocument/2006/relationships/hyperlink" Target="mailto:scholarships@hesc.ny.gov" TargetMode="External"/><Relationship Id="rId211" Type="http://schemas.openxmlformats.org/officeDocument/2006/relationships/hyperlink" Target="mailto:RuralHealth@dhw.idaho.gov" TargetMode="External"/><Relationship Id="rId232" Type="http://schemas.openxmlformats.org/officeDocument/2006/relationships/hyperlink" Target="https://casetext.com/statute/california-codes/california-health-and-safety-code/division-107-health-care-access-and-information/part-3-health-professions-development/chapter-5-health-professions-education-programs/article-35-licensed-mental-health-service-provider-education-program/section-128454-licensed-mental-health-service-provider-education-program" TargetMode="External"/><Relationship Id="rId253" Type="http://schemas.openxmlformats.org/officeDocument/2006/relationships/hyperlink" Target="https://www.vtaeyc.org/slrap/" TargetMode="External"/><Relationship Id="rId274" Type="http://schemas.openxmlformats.org/officeDocument/2006/relationships/hyperlink" Target="https://www.revisor.mn.gov/statutes/cite/136A.1795" TargetMode="External"/><Relationship Id="rId295" Type="http://schemas.openxmlformats.org/officeDocument/2006/relationships/hyperlink" Target="https://casetext.com/statute/colorado-revised-statutes/title-25-public-health-and-environment/administration/article-15-powers-and-duties-of-the-department-of-public-health-and-environment/part-5-state-health-care-professional-loan-repayment-program/section-25-15-504-colorado-health-service-corps-advisory-council-creation-membership-duties" TargetMode="External"/><Relationship Id="rId309" Type="http://schemas.openxmlformats.org/officeDocument/2006/relationships/hyperlink" Target="https://docs.legis.wisconsin.gov/statutes/statutes/36/61/8" TargetMode="External"/><Relationship Id="rId27" Type="http://schemas.openxmlformats.org/officeDocument/2006/relationships/hyperlink" Target="https://www.revisor.mn.gov/statutes/cite/144.1501" TargetMode="External"/><Relationship Id="rId48" Type="http://schemas.openxmlformats.org/officeDocument/2006/relationships/hyperlink" Target="https://www.thestudentloancalculator.com/blog/richard-m-givan-loan-repayment-assistance-program/;%20https:/www.inbarfoundation.org/civil-legal-assistance/" TargetMode="External"/><Relationship Id="rId69" Type="http://schemas.openxmlformats.org/officeDocument/2006/relationships/hyperlink" Target="mailto:DHCC@delaware.gov" TargetMode="External"/><Relationship Id="rId113" Type="http://schemas.openxmlformats.org/officeDocument/2006/relationships/hyperlink" Target="mailto:ORHPCinfo@health.mo.gov" TargetMode="External"/><Relationship Id="rId134" Type="http://schemas.openxmlformats.org/officeDocument/2006/relationships/hyperlink" Target="mailto:Josie.Petersen@state.sd.us" TargetMode="External"/><Relationship Id="rId320" Type="http://schemas.openxmlformats.org/officeDocument/2006/relationships/hyperlink" Target="https://www.revisor.mn.gov/laws/2003/1/14/" TargetMode="External"/><Relationship Id="rId80" Type="http://schemas.openxmlformats.org/officeDocument/2006/relationships/hyperlink" Target="mailto:kmjacobson2@wisc.edu" TargetMode="External"/><Relationship Id="rId155" Type="http://schemas.openxmlformats.org/officeDocument/2006/relationships/hyperlink" Target="https://dchealth.dc.gov/sites/default/files/dc/sites/doh/publication/attachments/Amended_Plrp_Legislation.pdf" TargetMode="External"/><Relationship Id="rId176" Type="http://schemas.openxmlformats.org/officeDocument/2006/relationships/hyperlink" Target="mailto:scholarships@hesc.ny.gov" TargetMode="External"/><Relationship Id="rId197" Type="http://schemas.openxmlformats.org/officeDocument/2006/relationships/hyperlink" Target="https://www.pabar.org/site/Foundation/What-We-Do/PA-IOLTA-Loan-Repayment-Assistance" TargetMode="External"/><Relationship Id="rId201" Type="http://schemas.openxmlformats.org/officeDocument/2006/relationships/hyperlink" Target="https://www.dhss.delaware.gov/dhss/dhcc/loanrepaymentnew.html;%20https:/legis.delaware.gov/BillDetail?legislationId=48282" TargetMode="External"/><Relationship Id="rId222" Type="http://schemas.openxmlformats.org/officeDocument/2006/relationships/hyperlink" Target="http://www.hhloans.com/index.cfm?objectid=A85AA8AA-0CD1-EDD4-D9379C7C084059FB&amp;flushcache=1&amp;showdraft=1" TargetMode="External"/><Relationship Id="rId243" Type="http://schemas.openxmlformats.org/officeDocument/2006/relationships/hyperlink" Target="mailto:yspeight@dch.ga.gov" TargetMode="External"/><Relationship Id="rId264" Type="http://schemas.openxmlformats.org/officeDocument/2006/relationships/hyperlink" Target="mailto:Connie.Halverson@deltadentalsd.com" TargetMode="External"/><Relationship Id="rId285" Type="http://schemas.openxmlformats.org/officeDocument/2006/relationships/hyperlink" Target="mailto:adam.j.kloss@wv.gov" TargetMode="External"/><Relationship Id="rId17" Type="http://schemas.openxmlformats.org/officeDocument/2006/relationships/hyperlink" Target="https://advance.lexis.com/documentpage/?pdmfid=1000516&amp;crid=ed7efc4b-c0c1-4751-b726-80b9d548be09&amp;config=014FJAAyNGJkY2Y4Zi1mNjgyLTRkN2YtYmE4OS03NTYzNzYzOTg0OGEKAFBvZENhdGFsb2d592qv2Kywlf8caKqYROP5&amp;pddocfullpath=%2Fshared%2Fdocument%2Fstatutes-legislation%2Furn%3AcontentItem%3A61P5-WW41-DYDC-J31H-00008-00&amp;pdcontentcomponentid=234176&amp;pdteaserkey=sr0&amp;pditab=allpods&amp;ecomp=7s65kkk&amp;earg=sr0&amp;prid=0b3d8492-b0da-4413-bd21-27208dafc7f0" TargetMode="External"/><Relationship Id="rId38" Type="http://schemas.openxmlformats.org/officeDocument/2006/relationships/hyperlink" Target="https://health.mo.gov/living/families/primarycare/primo/" TargetMode="External"/><Relationship Id="rId59" Type="http://schemas.openxmlformats.org/officeDocument/2006/relationships/hyperlink" Target="https://www.govinfo.gov/app/details/USCODE-2014-title42/USCODE-2014-title42-chap46-subchapXX-A-sec3797cc-21/summary" TargetMode="External"/><Relationship Id="rId103" Type="http://schemas.openxmlformats.org/officeDocument/2006/relationships/hyperlink" Target="https://hed.nm.gov/financial-aid/loan-repayment-programs/minority" TargetMode="External"/><Relationship Id="rId124" Type="http://schemas.openxmlformats.org/officeDocument/2006/relationships/hyperlink" Target="https://www.hesaa.org/Pages/BHLRP.aspx" TargetMode="External"/><Relationship Id="rId310" Type="http://schemas.openxmlformats.org/officeDocument/2006/relationships/hyperlink" Target="https://secure.sos.state.or.us/oard/viewSingleRule.action;JSESSIONID_OARD=7PjdRi-KQt7AteH-cOiXJAtLezCa41CTJHT5nDPxe3pyz1oMJzrQ!-1370744543?ruleVrsnRsn=259895" TargetMode="External"/><Relationship Id="rId70" Type="http://schemas.openxmlformats.org/officeDocument/2006/relationships/hyperlink" Target="mailto:OSFANursing@fldoe.org" TargetMode="External"/><Relationship Id="rId91" Type="http://schemas.openxmlformats.org/officeDocument/2006/relationships/hyperlink" Target="mailto:HWDD-LRP@hcai.ca.gov" TargetMode="External"/><Relationship Id="rId145" Type="http://schemas.openxmlformats.org/officeDocument/2006/relationships/hyperlink" Target="mailto:andrea.banks@vdh.virginia.gov" TargetMode="External"/><Relationship Id="rId166" Type="http://schemas.openxmlformats.org/officeDocument/2006/relationships/hyperlink" Target="https://www.famemaine.com/affording-education/pay-for-school/borrowing-student-loans/student-loan-programs/health-professions/" TargetMode="External"/><Relationship Id="rId187" Type="http://schemas.openxmlformats.org/officeDocument/2006/relationships/hyperlink" Target="https://www.hesc.ny.gov/repay-your-loans/repayment-options-assistance/loan-forgiveness-cancellation-and-discharge/nursing-faculty-loan-forgiveness-incentive-program.html" TargetMode="External"/><Relationship Id="rId331" Type="http://schemas.openxmlformats.org/officeDocument/2006/relationships/hyperlink" Target="https://vtbarfoundation.org/wp-content/uploads/2016/12/VBF-LRAP-Program-Description.pdf" TargetMode="External"/><Relationship Id="rId1" Type="http://schemas.openxmlformats.org/officeDocument/2006/relationships/hyperlink" Target="https://www.investopedia.com/student-loan-debt-by-state-5198562" TargetMode="External"/><Relationship Id="rId212" Type="http://schemas.openxmlformats.org/officeDocument/2006/relationships/hyperlink" Target="https://legislature.idaho.gov/statutesrules/idstat/Title39/T39CH59%20/" TargetMode="External"/><Relationship Id="rId233" Type="http://schemas.openxmlformats.org/officeDocument/2006/relationships/hyperlink" Target="https://hcai.ca.gov/loans-scholarships-grants/loan-repayment/aphlrp/" TargetMode="External"/><Relationship Id="rId254" Type="http://schemas.openxmlformats.org/officeDocument/2006/relationships/hyperlink" Target="mailto:info@vtaeyc.org" TargetMode="External"/><Relationship Id="rId28" Type="http://schemas.openxmlformats.org/officeDocument/2006/relationships/hyperlink" Target="https://www.revisor.mn.gov/statutes/cite/144.1501" TargetMode="External"/><Relationship Id="rId49" Type="http://schemas.openxmlformats.org/officeDocument/2006/relationships/hyperlink" Target="https://www.legis.iowa.gov/docs/code/261.116.pdf" TargetMode="External"/><Relationship Id="rId114" Type="http://schemas.openxmlformats.org/officeDocument/2006/relationships/hyperlink" Target="mailto:AwardMontana@montana.edu?subject=" TargetMode="External"/><Relationship Id="rId275" Type="http://schemas.openxmlformats.org/officeDocument/2006/relationships/hyperlink" Target="https://www.revisor.mn.gov/statutes/cite/136A.1791" TargetMode="External"/><Relationship Id="rId296" Type="http://schemas.openxmlformats.org/officeDocument/2006/relationships/hyperlink" Target="https://advance.lexis.com/documentpage/?pdmfid=1000516&amp;crid=f96a6940-951a-4fdd-9d96-6be138c3635f&amp;nodeid=AAZAALAAEAAD&amp;nodepath=%2FROOT%2FAAZ%2FAAZAAL%2FAAZAALAAE%2FAAZAALAAEAAD&amp;level=4&amp;haschildren=&amp;populated=false&amp;title=25-23-103.+State+loan+repayment+program+for+dentists+and+dental+hygienists+serving+underserved+populations+-+creation+-+conditions.&amp;indicator=true&amp;config=014FJAAyNGJkY2Y4Zi1mNjgyLTRkN2YtYmE4OS03NTYzNzYzOTg0OGEKAFBvZENhdGFsb2d592qv2Kywlf8caKqYROP5&amp;pddocfullpath=%2Fshared%2Fdocument%2Fstatutes-legislation%2Furn%3AcontentItem%3A61P5-WW41-DYDC-J31H-00008-00&amp;ecomp=7gf59kk&amp;prid=e55a3b6a-ae63-4049-af04-e16b88d4b719" TargetMode="External"/><Relationship Id="rId300" Type="http://schemas.openxmlformats.org/officeDocument/2006/relationships/hyperlink" Target="https://iga.in.gov/laws/2023/ic/titles/21" TargetMode="External"/><Relationship Id="rId60" Type="http://schemas.openxmlformats.org/officeDocument/2006/relationships/hyperlink" Target="https://www.ilga.gov/legislation/ilcs/ilcs5.asp?ActID=2813&amp;ChapterID=18" TargetMode="External"/><Relationship Id="rId81" Type="http://schemas.openxmlformats.org/officeDocument/2006/relationships/hyperlink" Target="https://ruralhealth.health.utah.gov/workforce-development/health-care-workforce-financial-assistance-program-hcwfap/" TargetMode="External"/><Relationship Id="rId135" Type="http://schemas.openxmlformats.org/officeDocument/2006/relationships/hyperlink" Target="mailto:TSAC.Aidinfo@tn.gov" TargetMode="External"/><Relationship Id="rId156" Type="http://schemas.openxmlformats.org/officeDocument/2006/relationships/hyperlink" Target="mailto:HPLRP@dc.gov" TargetMode="External"/><Relationship Id="rId177" Type="http://schemas.openxmlformats.org/officeDocument/2006/relationships/hyperlink" Target="mailto:scholarships@hesc.ny.gov" TargetMode="External"/><Relationship Id="rId198" Type="http://schemas.openxmlformats.org/officeDocument/2006/relationships/hyperlink" Target="https://www.health.pa.gov/topics/programs/Primary%20Care/Pages/Loan-Repayment.aspx" TargetMode="External"/><Relationship Id="rId321" Type="http://schemas.openxmlformats.org/officeDocument/2006/relationships/hyperlink" Target="https://www.health.state.mn.us/facilities/ruralhealth/funding/loans/ruralapp.html" TargetMode="External"/><Relationship Id="rId202" Type="http://schemas.openxmlformats.org/officeDocument/2006/relationships/hyperlink" Target="http://www.legislature.mi.gov/documents/2021-2022/billanalysis/Senate/htm/2021-SFA-0246-U.htm" TargetMode="External"/><Relationship Id="rId223" Type="http://schemas.openxmlformats.org/officeDocument/2006/relationships/hyperlink" Target="http://www.hhloans.com/index.cfm?objectid=a85b6795-9731-b000-c93ca1848b604db8" TargetMode="External"/><Relationship Id="rId244" Type="http://schemas.openxmlformats.org/officeDocument/2006/relationships/hyperlink" Target="mailto:yspeight@dch.ga.gov" TargetMode="External"/><Relationship Id="rId18" Type="http://schemas.openxmlformats.org/officeDocument/2006/relationships/hyperlink" Target="https://www.revisor.mn.gov/statutes/cite/144.1501" TargetMode="External"/><Relationship Id="rId39" Type="http://schemas.openxmlformats.org/officeDocument/2006/relationships/hyperlink" Target="https://healthandwelfare.idaho.gov/providers/rural-health-and-underserved-areas/loan-repayment-and-grants;%20https:/publicdocuments.dhw.idaho.gov/WebLink/DocView.aspx?id=23767&amp;dbid=0&amp;repo=PUBLIC-DOCUMENTS&amp;cr=1" TargetMode="External"/><Relationship Id="rId265" Type="http://schemas.openxmlformats.org/officeDocument/2006/relationships/hyperlink" Target="https://law.justia.com/codes/tennessee/2016/title-49/chapter-4/part-7/section-49-4-702/" TargetMode="External"/><Relationship Id="rId286" Type="http://schemas.openxmlformats.org/officeDocument/2006/relationships/hyperlink" Target="mailto:LoanRepaymentPrograms@highered.texas.gov" TargetMode="External"/><Relationship Id="rId50" Type="http://schemas.openxmlformats.org/officeDocument/2006/relationships/hyperlink" Target="https://www.legis.iowa.gov/docs/code/261.115.pdf" TargetMode="External"/><Relationship Id="rId104" Type="http://schemas.openxmlformats.org/officeDocument/2006/relationships/hyperlink" Target="https://hed.nm.gov/financial-aid/loan-repayment-programs/nm-cyfd" TargetMode="External"/><Relationship Id="rId125" Type="http://schemas.openxmlformats.org/officeDocument/2006/relationships/hyperlink" Target="mailto:CustomerCare@hesaa.org" TargetMode="External"/><Relationship Id="rId146" Type="http://schemas.openxmlformats.org/officeDocument/2006/relationships/hyperlink" Target="mailto:health@wsac.wa.gov" TargetMode="External"/><Relationship Id="rId167" Type="http://schemas.openxmlformats.org/officeDocument/2006/relationships/hyperlink" Target="mailto:Education@FAMEmaine.com" TargetMode="External"/><Relationship Id="rId188" Type="http://schemas.openxmlformats.org/officeDocument/2006/relationships/hyperlink" Target="mailto:scholarships@hesc.ny.gov" TargetMode="External"/><Relationship Id="rId311" Type="http://schemas.openxmlformats.org/officeDocument/2006/relationships/hyperlink" Target="https://www.govinfo.gov/content/pkg/USCODE-2010-title42/pdf/USCODE-2010-title42-chap6A-subchapII-partD-subpartii-sec254g.pdf" TargetMode="External"/><Relationship Id="rId332" Type="http://schemas.openxmlformats.org/officeDocument/2006/relationships/hyperlink" Target="https://www.vtbar.org/vba-student-loan-repayment-assistance-program-opens-today/%20;%20https:/www.vtbar.org/wp-content/uploads/2023/09/VBA-LRAP-description-41923.pdf" TargetMode="External"/><Relationship Id="rId71" Type="http://schemas.openxmlformats.org/officeDocument/2006/relationships/hyperlink" Target="mailto:info@aaortho.org" TargetMode="External"/><Relationship Id="rId92" Type="http://schemas.openxmlformats.org/officeDocument/2006/relationships/hyperlink" Target="mailto:kathy.jacobsen@state.co.us" TargetMode="External"/><Relationship Id="rId213" Type="http://schemas.openxmlformats.org/officeDocument/2006/relationships/hyperlink" Target="https://www.studentloanplanner.com/student-loan-forgiveness-indiana/;%20https:/www.inbarfoundation.org/civil-legal-assistance/;%20https:/freestudentloanadvice.org/forgivenessprograms/indiana-honorable-j-terrence-and-peggy-cody-loan-repayment-assistance-fund/" TargetMode="External"/><Relationship Id="rId234" Type="http://schemas.openxmlformats.org/officeDocument/2006/relationships/hyperlink" Target="https://hcai.ca.gov/wp-content/uploads/2022/12/FY-2022-23-CMSP-LRP-Grant-Guide.pdf" TargetMode="External"/><Relationship Id="rId2" Type="http://schemas.openxmlformats.org/officeDocument/2006/relationships/hyperlink" Target="https://cdphe.colorado.gov/colorado-health-service-corps" TargetMode="External"/><Relationship Id="rId29" Type="http://schemas.openxmlformats.org/officeDocument/2006/relationships/hyperlink" Target="https://www.revisor.mn.gov/statutes/cite/144.1501" TargetMode="External"/><Relationship Id="rId255" Type="http://schemas.openxmlformats.org/officeDocument/2006/relationships/hyperlink" Target="mailto:info@iowacollegeaid.gov" TargetMode="External"/><Relationship Id="rId276" Type="http://schemas.openxmlformats.org/officeDocument/2006/relationships/hyperlink" Target="https://www.grants.ca.gov/grants/2023-licensed-vocational-nurse-loan-repayment-program/" TargetMode="External"/><Relationship Id="rId297" Type="http://schemas.openxmlformats.org/officeDocument/2006/relationships/hyperlink" Target="https://legislature.idaho.gov/statutesrules/idstat/Title39/T39CH59/" TargetMode="External"/><Relationship Id="rId40" Type="http://schemas.openxmlformats.org/officeDocument/2006/relationships/hyperlink" Target="https://www.kumc.edu/community-engagement/our-divisions/rural-health/programs-and-services/kansas-bridging-plan.html" TargetMode="External"/><Relationship Id="rId115" Type="http://schemas.openxmlformats.org/officeDocument/2006/relationships/hyperlink" Target="mailto:rachael.wolfe@nebraska.gov%20/%20jok.akech@nebraska.gov" TargetMode="External"/><Relationship Id="rId136" Type="http://schemas.openxmlformats.org/officeDocument/2006/relationships/hyperlink" Target="https://www.justice.gov/doj/webform/your-message-department-justice" TargetMode="External"/><Relationship Id="rId157" Type="http://schemas.openxmlformats.org/officeDocument/2006/relationships/hyperlink" Target="mailto:lrap@dcbarfoundation.org" TargetMode="External"/><Relationship Id="rId178" Type="http://schemas.openxmlformats.org/officeDocument/2006/relationships/hyperlink" Target="https://www.hesc.ny.gov/pay-for-college/financial-aid/types-of-financial-aid/nys-grants-scholarships-awards/new-york-state-young-farmers-loan-forgiveness-incentive-program.html" TargetMode="External"/><Relationship Id="rId301" Type="http://schemas.openxmlformats.org/officeDocument/2006/relationships/hyperlink" Target="https://casetext.com/statute/code-of-maryland/article-education/division-iii-higher-education/title-18-student-financial-assistance/subtitle-15-janet-l-hoffman-loan-assistance-repayment-program/section-18-1501-definitions" TargetMode="External"/><Relationship Id="rId322" Type="http://schemas.openxmlformats.org/officeDocument/2006/relationships/hyperlink" Target="https://casetext.com/statute/oklahoma-statutes/title-70-schools/chapter-8-funds-and-fiscal-affairs/physician-manpower-training-commission/section-69718-contracts-between-communities-and-nonresident-physicians-community-match-revolving-fund" TargetMode="External"/><Relationship Id="rId61" Type="http://schemas.openxmlformats.org/officeDocument/2006/relationships/hyperlink" Target="https://www.ilga.gov/legislation/ilcs/ilcs3.asp?ActID=2942&amp;ChapterID=18" TargetMode="External"/><Relationship Id="rId82" Type="http://schemas.openxmlformats.org/officeDocument/2006/relationships/hyperlink" Target="https://www.law.virginia.edu/public-service/loan-forgiveness" TargetMode="External"/><Relationship Id="rId199" Type="http://schemas.openxmlformats.org/officeDocument/2006/relationships/hyperlink" Target="https://legis.delaware.gov/BillDetail?legislationId=48282" TargetMode="External"/><Relationship Id="rId203" Type="http://schemas.openxmlformats.org/officeDocument/2006/relationships/hyperlink" Target="https://advance.lexis.com/documentpage/?pdmfid=1000516&amp;crid=52479ce9-1c7b-4197-b16c-0656022d8578&amp;nodeid=AAUACFAAV&amp;nodepath=%2FROOT%2FAAU%2FAAUACF%2FAAUACFAAV&amp;level=3&amp;haschildren=&amp;populated=false&amp;title=%C2%A7+37-106-36.+William+F.+Winter+and+Jack+Reed%2C+Sr.%2C+Teacher+Loan+Repayment+Program+%5BRepealed+effective+July+1%2C+2024%5D.&amp;config=00JABhZDIzMTViZS04NjcxLTQ1MDItOTllOS03MDg0ZTQxYzU4ZTQKAFBvZENhdGFsb2f8inKxYiqNVSihJeNKRlUp&amp;pddocfullpath=%2Fshared%2Fdocument%2Fstatutes-legislation%2Furn%3AcontentItem%3A62GC-YTK3-CH1B-T54S-00008-00&amp;ecomp=7gf5kkk&amp;prid=904d9189-101b-49ea-8381-0541723d0f04" TargetMode="External"/><Relationship Id="rId19" Type="http://schemas.openxmlformats.org/officeDocument/2006/relationships/hyperlink" Target="https://www.revisor.mn.gov/statutes/cite/144.1501" TargetMode="External"/><Relationship Id="rId224" Type="http://schemas.openxmlformats.org/officeDocument/2006/relationships/hyperlink" Target="https://www.teajf.org/grants/loan_repayment.aspx" TargetMode="External"/><Relationship Id="rId245" Type="http://schemas.openxmlformats.org/officeDocument/2006/relationships/hyperlink" Target="https://www.ilga.gov/legislation/ilcs/ilcs3.asp?ActID=3889&amp;ChapterID=18" TargetMode="External"/><Relationship Id="rId266" Type="http://schemas.openxmlformats.org/officeDocument/2006/relationships/hyperlink" Target="https://www.tn.gov/collegepays/money-for-college/loan-forgiveness-programs/graduate-nursing-loan-forgiveness-program.html" TargetMode="External"/><Relationship Id="rId287" Type="http://schemas.openxmlformats.org/officeDocument/2006/relationships/hyperlink" Target="mailto:LoanRepaymentPrograms@highered.texas.gov" TargetMode="External"/><Relationship Id="rId30" Type="http://schemas.openxmlformats.org/officeDocument/2006/relationships/hyperlink" Target="https://thefloridabarfoundation.org/project/loan-repayment-assistance-program/" TargetMode="External"/><Relationship Id="rId105" Type="http://schemas.openxmlformats.org/officeDocument/2006/relationships/hyperlink" Target="https://hed.nm.gov/financial-aid/loan-repayment-programs/teacher" TargetMode="External"/><Relationship Id="rId126" Type="http://schemas.openxmlformats.org/officeDocument/2006/relationships/hyperlink" Target="mailto:Adminrules.Archives@sos.oregon.gov" TargetMode="External"/><Relationship Id="rId147" Type="http://schemas.openxmlformats.org/officeDocument/2006/relationships/hyperlink" Target="mailto:brandon.k.carman@wv.gov" TargetMode="External"/><Relationship Id="rId168" Type="http://schemas.openxmlformats.org/officeDocument/2006/relationships/hyperlink" Target="https://www.famemaine.com/affording-education/pay-for-school/borrowing-student-loans/student-loan-programs/health-professions/" TargetMode="External"/><Relationship Id="rId312" Type="http://schemas.openxmlformats.org/officeDocument/2006/relationships/hyperlink" Target="https://www.osbar.org/lrap" TargetMode="External"/><Relationship Id="rId333" Type="http://schemas.openxmlformats.org/officeDocument/2006/relationships/hyperlink" Target="mailto:bpaolini@vtbar.org" TargetMode="External"/><Relationship Id="rId51" Type="http://schemas.openxmlformats.org/officeDocument/2006/relationships/hyperlink" Target="https://www.legis.iowa.gov/docs/code/261.110.pdf" TargetMode="External"/><Relationship Id="rId72" Type="http://schemas.openxmlformats.org/officeDocument/2006/relationships/hyperlink" Target="mailto:withy@hawaii.edu" TargetMode="External"/><Relationship Id="rId93" Type="http://schemas.openxmlformats.org/officeDocument/2006/relationships/hyperlink" Target="mailto:rachel.carmen@state.co.us" TargetMode="External"/><Relationship Id="rId189" Type="http://schemas.openxmlformats.org/officeDocument/2006/relationships/hyperlink" Target="https://www.health.ny.gov/professionals/doctors/graduate_medical_education/doctors_across_ny/docs/soi_cycle_ix.pdf" TargetMode="External"/><Relationship Id="rId3" Type="http://schemas.openxmlformats.org/officeDocument/2006/relationships/hyperlink" Target="https://cdphe.colorado.gov/prevention-and-wellness/health-access/health-professional-loan-repayment/state-dental-loan" TargetMode="External"/><Relationship Id="rId214" Type="http://schemas.openxmlformats.org/officeDocument/2006/relationships/hyperlink" Target="mailto:sorice@iupui.edu" TargetMode="External"/><Relationship Id="rId235" Type="http://schemas.openxmlformats.org/officeDocument/2006/relationships/hyperlink" Target="https://www.csac.ca.gov/sites/main/files/file-attachments/20042005aplerpt_0.pdf?1533164086" TargetMode="External"/><Relationship Id="rId256" Type="http://schemas.openxmlformats.org/officeDocument/2006/relationships/hyperlink" Target="mailto:info@iowacollegeaid.gov" TargetMode="External"/><Relationship Id="rId277" Type="http://schemas.openxmlformats.org/officeDocument/2006/relationships/hyperlink" Target="mailto:hwdd-lrp@hcai.ca.gov" TargetMode="External"/><Relationship Id="rId298" Type="http://schemas.openxmlformats.org/officeDocument/2006/relationships/hyperlink" Target="https://legislature.idaho.gov/statutesrules/idstat/Title39/T39CH25/" TargetMode="External"/><Relationship Id="rId116" Type="http://schemas.openxmlformats.org/officeDocument/2006/relationships/hyperlink" Target="https://dpbh.nv.gov/Programs/NHSC/National_Health_Service_Corps_and_Nurse_Corps_Programs_-_Home/%20;%20https:/bhw.hrsa.gov/funding/apply-loan-repayment/nurse-corps" TargetMode="External"/><Relationship Id="rId137" Type="http://schemas.openxmlformats.org/officeDocument/2006/relationships/hyperlink" Target="mailto:rdevine@utah.gov" TargetMode="External"/><Relationship Id="rId158" Type="http://schemas.openxmlformats.org/officeDocument/2006/relationships/hyperlink" Target="https://law.justia.com/codes/oklahoma/2022/title-63/section-63-1-2721/" TargetMode="External"/><Relationship Id="rId302" Type="http://schemas.openxmlformats.org/officeDocument/2006/relationships/hyperlink" Target="https://nebraskalegislature.gov/laws/statutes.php?statute=79-8,151" TargetMode="External"/><Relationship Id="rId323" Type="http://schemas.openxmlformats.org/officeDocument/2006/relationships/hyperlink" Target="https://legislature.vermont.gov/statutes/section/06/001/00020" TargetMode="External"/><Relationship Id="rId20" Type="http://schemas.openxmlformats.org/officeDocument/2006/relationships/hyperlink" Target="https://www.revisor.mn.gov/statutes/cite/144.1501" TargetMode="External"/><Relationship Id="rId41" Type="http://schemas.openxmlformats.org/officeDocument/2006/relationships/hyperlink" Target="https://www.dhhs.nh.gov/programs-services/health-care/rural-health-primary-care/state-loan-repayment-program-slrp%20;%20https:/www.dhhs.nh.gov/sites/g/files/ehbemt476/files/documents/2021-12/slrp-guidelines.pdf" TargetMode="External"/><Relationship Id="rId62" Type="http://schemas.openxmlformats.org/officeDocument/2006/relationships/hyperlink" Target="https://codes.ohio.gov/ohio-revised-code/section-3702.96" TargetMode="External"/><Relationship Id="rId83" Type="http://schemas.openxmlformats.org/officeDocument/2006/relationships/hyperlink" Target="https://apps.leg.wa.gov/RCW/default.aspx?cite=28B.115" TargetMode="External"/><Relationship Id="rId179" Type="http://schemas.openxmlformats.org/officeDocument/2006/relationships/hyperlink" Target="https://www.hesc.ny.gov/repay-your-loans/repayment-options-assistance/loan-forgiveness-cancellation-and-discharge/nys-child-welfare-worker-loan-forgiveness-program.html" TargetMode="External"/><Relationship Id="rId190" Type="http://schemas.openxmlformats.org/officeDocument/2006/relationships/hyperlink" Target="mailto:DANY2018@health.ny.gov" TargetMode="External"/><Relationship Id="rId204" Type="http://schemas.openxmlformats.org/officeDocument/2006/relationships/hyperlink" Target="https://legiscan.com/NV/text/AB45/2023" TargetMode="External"/><Relationship Id="rId225" Type="http://schemas.openxmlformats.org/officeDocument/2006/relationships/hyperlink" Target="https://www.justice.gov/oarm/attorney-student-loan-repayment-program" TargetMode="External"/><Relationship Id="rId246" Type="http://schemas.openxmlformats.org/officeDocument/2006/relationships/hyperlink" Target="mailto:Susan.I.Fields@illinois.gov" TargetMode="External"/><Relationship Id="rId267" Type="http://schemas.openxmlformats.org/officeDocument/2006/relationships/hyperlink" Target="mailto:nicole.vinal@maine.edu" TargetMode="External"/><Relationship Id="rId288" Type="http://schemas.openxmlformats.org/officeDocument/2006/relationships/hyperlink" Target="mailto:LoanRepaymentPrograms@highered.texas.gov" TargetMode="External"/><Relationship Id="rId106" Type="http://schemas.openxmlformats.org/officeDocument/2006/relationships/hyperlink" Target="https://wellaheadla.com/healthcare-access/louisiana-primary-care-office/state-loan-repayment-program/" TargetMode="External"/><Relationship Id="rId127" Type="http://schemas.openxmlformats.org/officeDocument/2006/relationships/hyperlink" Target="mailto:cpetrecca@osbar.org" TargetMode="External"/><Relationship Id="rId313" Type="http://schemas.openxmlformats.org/officeDocument/2006/relationships/hyperlink" Target="https://osit.nv.gov/Loan_Repayment/Loan_Repayment_Program/%20;%20https:/osit.nv.gov/uploadedFiles/ositnvgov/Content/Loan_Repayment/Loan%20Repayment%20Policy%20Guidance%20Document%20Final.pdf" TargetMode="External"/><Relationship Id="rId10" Type="http://schemas.openxmlformats.org/officeDocument/2006/relationships/hyperlink" Target="https://www.azleg.gov/viewdocument/?docName=https://www.azleg.gov/ars/36/02172.htm" TargetMode="External"/><Relationship Id="rId31" Type="http://schemas.openxmlformats.org/officeDocument/2006/relationships/hyperlink" Target="http://www.leg.state.fl.us/Statutes./index.cfm?App_mode=Display_Statute&amp;Search_String=&amp;URL=0300-0399/0381/Sections/0381.4019.html" TargetMode="External"/><Relationship Id="rId52" Type="http://schemas.openxmlformats.org/officeDocument/2006/relationships/hyperlink" Target="https://iowacollegeaid.gov/RuralIowaPrimaryCareLoanRepaymentProgram" TargetMode="External"/><Relationship Id="rId73" Type="http://schemas.openxmlformats.org/officeDocument/2006/relationships/hyperlink" Target="mailto:RuralHealth@dhw.idaho.gov" TargetMode="External"/><Relationship Id="rId94" Type="http://schemas.openxmlformats.org/officeDocument/2006/relationships/hyperlink" Target="mailto:todd.rogers@colorado.edu" TargetMode="External"/><Relationship Id="rId148" Type="http://schemas.openxmlformats.org/officeDocument/2006/relationships/hyperlink" Target="mailto:lso@wyoleg.gov" TargetMode="External"/><Relationship Id="rId169" Type="http://schemas.openxmlformats.org/officeDocument/2006/relationships/hyperlink" Target="mailto:Education@FAMEmaine.com" TargetMode="External"/><Relationship Id="rId334" Type="http://schemas.openxmlformats.org/officeDocument/2006/relationships/hyperlink" Target="https://law.justia.com/codes/new-york/2016/edn/title-1/article-14/part-2/sub-part-4/679-g/" TargetMode="External"/><Relationship Id="rId4" Type="http://schemas.openxmlformats.org/officeDocument/2006/relationships/hyperlink" Target="https://cdphe.colorado.gov/nurse-faculty-loan-repayment-program" TargetMode="External"/><Relationship Id="rId180" Type="http://schemas.openxmlformats.org/officeDocument/2006/relationships/hyperlink" Target="mailto:scholarships@hesc.ny.gov" TargetMode="External"/><Relationship Id="rId215" Type="http://schemas.openxmlformats.org/officeDocument/2006/relationships/hyperlink" Target="https://mckinneylaw.iu.edu/careers/lrap/index.html" TargetMode="External"/><Relationship Id="rId236" Type="http://schemas.openxmlformats.org/officeDocument/2006/relationships/hyperlink" Target="https://ismyschool.net/assumption-program-of-loans-for-education-aple/" TargetMode="External"/><Relationship Id="rId257" Type="http://schemas.openxmlformats.org/officeDocument/2006/relationships/hyperlink" Target="http://www.kslegislature.org/li_2020/s/statute/076_000_0000_chapter/076_003_0000_article/076_003_0087_section/076_003_0087_k.pdf" TargetMode="External"/><Relationship Id="rId278" Type="http://schemas.openxmlformats.org/officeDocument/2006/relationships/hyperlink" Target="mailto:CMSP@hcai.ca.gov" TargetMode="External"/><Relationship Id="rId303" Type="http://schemas.openxmlformats.org/officeDocument/2006/relationships/hyperlink" Target="https://casetext.com/regulation/maine-administrative-code/department-94-independent-agencies/division-457-finance-authority-of-maine-fame/chapter-617-health-professions-loan-program/chapter-617-health-professions-loan-program" TargetMode="External"/><Relationship Id="rId42" Type="http://schemas.openxmlformats.org/officeDocument/2006/relationships/hyperlink" Target="https://rules.sos.ga.gov/gac/195-16" TargetMode="External"/><Relationship Id="rId84" Type="http://schemas.openxmlformats.org/officeDocument/2006/relationships/hyperlink" Target="https://wsac.wa.gov/sites/default/files/WHC-Reference-Guide.pdf" TargetMode="External"/><Relationship Id="rId138" Type="http://schemas.openxmlformats.org/officeDocument/2006/relationships/hyperlink" Target="mailto:rdevine@utah.gov" TargetMode="External"/><Relationship Id="rId191" Type="http://schemas.openxmlformats.org/officeDocument/2006/relationships/hyperlink" Target="https://codes.findlaw.com/ny/public-health-law/pbh-sect-2807-m.html" TargetMode="External"/><Relationship Id="rId205" Type="http://schemas.openxmlformats.org/officeDocument/2006/relationships/hyperlink" Target="https://legiscan.com/NV/text/AB45/2023" TargetMode="External"/><Relationship Id="rId247" Type="http://schemas.openxmlformats.org/officeDocument/2006/relationships/hyperlink" Target="https://www.isac.org/students/after-college/forgiveness-programs/SMSWSLRP.html" TargetMode="External"/><Relationship Id="rId107" Type="http://schemas.openxmlformats.org/officeDocument/2006/relationships/hyperlink" Target="https://wellaheadla.com/healthcare-access/louisiana-primary-care-office/louisiana-physician-loan-repayment-program/" TargetMode="External"/><Relationship Id="rId289" Type="http://schemas.openxmlformats.org/officeDocument/2006/relationships/hyperlink" Target="mailto:dstrube@teajf.org" TargetMode="External"/><Relationship Id="rId11" Type="http://schemas.openxmlformats.org/officeDocument/2006/relationships/hyperlink" Target="https://www.azleg.gov/viewdocument/?docName=https%3A%2F%2Fwww.azleg.gov%2Fars%2F36%2F02174.htm" TargetMode="External"/><Relationship Id="rId53" Type="http://schemas.openxmlformats.org/officeDocument/2006/relationships/hyperlink" Target="https://repo.njstatelib.org/bitstream/handle/10929.1/3143/L2009c236.pdf?sequence=1&amp;isAllowed=y" TargetMode="External"/><Relationship Id="rId149" Type="http://schemas.openxmlformats.org/officeDocument/2006/relationships/hyperlink" Target="mailto:mary.logan1@maryland.gov" TargetMode="External"/><Relationship Id="rId314" Type="http://schemas.openxmlformats.org/officeDocument/2006/relationships/hyperlink" Target="mailto:dpetrelli@gov.nv.gov" TargetMode="External"/><Relationship Id="rId95" Type="http://schemas.openxmlformats.org/officeDocument/2006/relationships/hyperlink" Target="mailto:tmorrow@kumc.edu" TargetMode="External"/><Relationship Id="rId160" Type="http://schemas.openxmlformats.org/officeDocument/2006/relationships/hyperlink" Target="https://law.justia.com/codes/oklahoma/2022/title-63/section-63-1-2721/" TargetMode="External"/><Relationship Id="rId216" Type="http://schemas.openxmlformats.org/officeDocument/2006/relationships/hyperlink" Target="mailto:aorenste@indiana.edu" TargetMode="External"/><Relationship Id="rId258" Type="http://schemas.openxmlformats.org/officeDocument/2006/relationships/hyperlink" Target="https://www.med.uvm.edu/docs/2023_nurse_faculty_elr_overview_and_eligibility_document_final/ahec-documents/2023_nurse_faculty_elr_overview_and_eligibility_document_final.pdf?sfvrsn=a60e45db_2" TargetMode="External"/><Relationship Id="rId22" Type="http://schemas.openxmlformats.org/officeDocument/2006/relationships/hyperlink" Target="https://www.revisor.mn.gov/statutes/cite/144.1501" TargetMode="External"/><Relationship Id="rId64" Type="http://schemas.openxmlformats.org/officeDocument/2006/relationships/hyperlink" Target="https://advance.lexis.com/documentpage/?pdmfid=1000516&amp;crid=e9ac3eaf-8e59-44eb-8912-b0a8711f6585&amp;nodeid=AAJAADAACAAU&amp;nodepath=%2FROOT%2FAAJ%2FAAJAAD%2FAAJAADAAC%2FAAJAADAACAAU&amp;level=4&amp;haschildren=&amp;populated=false&amp;title=%C2%A7%E2%80%829-2-118.+Physician+and+dentist+loan+repayment+program.&amp;config=00JABmMTEzODA5Zi0wOWExLTQ3NTAtOThmNy0xYjc5ZjUwYzRkZmIKAFBvZENhdGFsb2f3sjqEYfYX7EMD8yWYBYCu&amp;pddocfullpath=%2Fshared%2Fdocument%2Fstatutes-legislation%2Furn%3AcontentItem%3A56VF-H8X1-73WF-605R-00008-00&amp;ecomp=7gf5kkk&amp;prid=bcfe37a2-f412-42c7-92be-a3946e196d90" TargetMode="External"/><Relationship Id="rId118" Type="http://schemas.openxmlformats.org/officeDocument/2006/relationships/hyperlink" Target="mailto:SLRP@dhhs.nh.gov" TargetMode="External"/><Relationship Id="rId325" Type="http://schemas.openxmlformats.org/officeDocument/2006/relationships/hyperlink" Target="https://legislature.vermont.gov/statutes/section/18/001/00035" TargetMode="External"/><Relationship Id="rId171" Type="http://schemas.openxmlformats.org/officeDocument/2006/relationships/hyperlink" Target="mailto:income.tax@maine.gov" TargetMode="External"/><Relationship Id="rId227" Type="http://schemas.openxmlformats.org/officeDocument/2006/relationships/hyperlink" Target="mailto:keri.wagner@wyo.gov" TargetMode="External"/><Relationship Id="rId269" Type="http://schemas.openxmlformats.org/officeDocument/2006/relationships/hyperlink" Target="mailto:hwdd-lrp@hcai.ca.gov" TargetMode="External"/><Relationship Id="rId33" Type="http://schemas.openxmlformats.org/officeDocument/2006/relationships/hyperlink" Target="https://www.sos.mo.gov/cmsimages/adrules/csr/current/19csr/19c10-3.pdf" TargetMode="External"/><Relationship Id="rId129" Type="http://schemas.openxmlformats.org/officeDocument/2006/relationships/hyperlink" Target="mailto:loanrepayment@pa.gov" TargetMode="External"/><Relationship Id="rId280" Type="http://schemas.openxmlformats.org/officeDocument/2006/relationships/hyperlink" Target="https://files.eric.ed.gov/fulltext/ED241155.pdf" TargetMode="External"/><Relationship Id="rId336" Type="http://schemas.openxmlformats.org/officeDocument/2006/relationships/hyperlink" Target="https://casetext.com/regulation/new-york-codes-rules-and-regulations/title-8-education-department/chapter-xx-higher-education-services-corporation/subchapter-c-general-awards-academic-performance-awards-fellowships-and-other-awards/part-2201-general-eligibility-criteria/section-220122-new-york-state-child-welfare-worker-loan-forgiveness-incentive-program?" TargetMode="External"/><Relationship Id="rId75" Type="http://schemas.openxmlformats.org/officeDocument/2006/relationships/hyperlink" Target="mailto:shonda.brown@illinois.gov" TargetMode="External"/><Relationship Id="rId140" Type="http://schemas.openxmlformats.org/officeDocument/2006/relationships/hyperlink" Target="mailto:Rebecca.dubois@uvm.edu" TargetMode="External"/><Relationship Id="rId182" Type="http://schemas.openxmlformats.org/officeDocument/2006/relationships/hyperlink" Target="mailto:scholarships@hesc.ny.gov" TargetMode="External"/><Relationship Id="rId6" Type="http://schemas.openxmlformats.org/officeDocument/2006/relationships/hyperlink" Target="https://www.colorado.edu/law/admissions/financial-aid/lrap-loan-repayment-assistance-program" TargetMode="External"/><Relationship Id="rId238" Type="http://schemas.openxmlformats.org/officeDocument/2006/relationships/hyperlink" Target="https://casetext.com/regulation/west-virginia-administrative-code/agency-133-higher-education-policy-commission/title-133-legislative-rule-west-virginia-higher-education-policy-commission/series-133-26-underwood-smith-teaching-scholars-program-and-teacher-education-loan-repayment-program/section-133-26-14-teacher-education-loan-repayment-program-eligibility" TargetMode="External"/><Relationship Id="rId291" Type="http://schemas.openxmlformats.org/officeDocument/2006/relationships/hyperlink" Target="https://thecollegeinvestor.com/student-loan-forgiveness-programs-by-state/arizona-student-loan-forgiveness/%20https:/www.studentloanplanner.com/arizona-student-loan-forgiveness/" TargetMode="External"/><Relationship Id="rId305" Type="http://schemas.openxmlformats.org/officeDocument/2006/relationships/hyperlink" Target="https://legislature.maine.gov/statutes/36/title36sec5217-D.html" TargetMode="External"/><Relationship Id="rId44" Type="http://schemas.openxmlformats.org/officeDocument/2006/relationships/hyperlink" Target="https://healthcareworkforce.georgia.gov/loan-repayment-scholarship-programs/loan-repayment-programs" TargetMode="External"/><Relationship Id="rId86" Type="http://schemas.openxmlformats.org/officeDocument/2006/relationships/hyperlink" Target="mailto:artcola.pettway@ache.edu" TargetMode="External"/><Relationship Id="rId151" Type="http://schemas.openxmlformats.org/officeDocument/2006/relationships/hyperlink" Target="mailto:customerservice.dhcd@maryland.gov" TargetMode="External"/><Relationship Id="rId193" Type="http://schemas.openxmlformats.org/officeDocument/2006/relationships/hyperlink" Target="https://casetext.com/statute/louisiana-revised-statutes/revised-statutes/title-40-public-health-and-safety/chapter-5-d-health-provisions-health-care/subchapter-c-healthcare-professionals/part-iii-health-professional-development-program/section-4012056-loan-forgiveness-for-primary-care-physicians-pediatricians-surgeons-obstetricians-and-gynecologists" TargetMode="External"/><Relationship Id="rId207" Type="http://schemas.openxmlformats.org/officeDocument/2006/relationships/hyperlink" Target="https://www.revisor.mn.gov/laws/2003/1/14/" TargetMode="External"/><Relationship Id="rId249" Type="http://schemas.openxmlformats.org/officeDocument/2006/relationships/hyperlink" Target="mailto:info@inbarfoundation.org" TargetMode="External"/><Relationship Id="rId13" Type="http://schemas.openxmlformats.org/officeDocument/2006/relationships/hyperlink" Target="https://leginfo.legislature.ca.gov/faces/billTextClient.xhtml?bill_id=201720180SB849" TargetMode="External"/><Relationship Id="rId109" Type="http://schemas.openxmlformats.org/officeDocument/2006/relationships/hyperlink" Target="mailto:community@deltadentalmn.org" TargetMode="External"/><Relationship Id="rId260" Type="http://schemas.openxmlformats.org/officeDocument/2006/relationships/hyperlink" Target="mailto:finaid@vermontlaw.edu" TargetMode="External"/><Relationship Id="rId316" Type="http://schemas.openxmlformats.org/officeDocument/2006/relationships/hyperlink" Target="https://mus.edu/Prepare/Pay/Loans/MRPIP-application.html%20;%20https:/leg.mt.gov/content/Committees/Interim/2021-2022/Children-Families/Studies/SJR-14/jan2022-mr-pip-oche-report.pdf" TargetMode="External"/><Relationship Id="rId55" Type="http://schemas.openxmlformats.org/officeDocument/2006/relationships/hyperlink" Target="https://www.njsba.org/news-publications/school-board-notes/june-01-2022-vol-xlv-no-41/certain-teachers-eligible-for-student-loan-redemption/" TargetMode="External"/><Relationship Id="rId97" Type="http://schemas.openxmlformats.org/officeDocument/2006/relationships/hyperlink" Target="mailto:KDC_ROZ@ks.gov" TargetMode="External"/><Relationship Id="rId120" Type="http://schemas.openxmlformats.org/officeDocument/2006/relationships/hyperlink" Target="mailto:CustomerCare@hesaa.org" TargetMode="External"/><Relationship Id="rId162" Type="http://schemas.openxmlformats.org/officeDocument/2006/relationships/hyperlink" Target="mailto:ODLRP@health.ok.gov" TargetMode="External"/><Relationship Id="rId218" Type="http://schemas.openxmlformats.org/officeDocument/2006/relationships/hyperlink" Target="mailto:slrp@health.in.gov" TargetMode="External"/><Relationship Id="rId271" Type="http://schemas.openxmlformats.org/officeDocument/2006/relationships/hyperlink" Target="https://casetext.com/statute/new-jersey-statutes/title-18a-education/chapter-18a71c-administration-by-the-authority/section-18a71c-75-loan-redemption-program-for-public-school-stem-teachers" TargetMode="External"/><Relationship Id="rId24" Type="http://schemas.openxmlformats.org/officeDocument/2006/relationships/hyperlink" Target="https://www.revisor.mn.gov/statutes/cite/144.1501" TargetMode="External"/><Relationship Id="rId66" Type="http://schemas.openxmlformats.org/officeDocument/2006/relationships/hyperlink" Target="https://worh.org/wp-content/uploads/2012/04/2021-HPLAP-Health-info-brochure_0.pdf" TargetMode="External"/><Relationship Id="rId131" Type="http://schemas.openxmlformats.org/officeDocument/2006/relationships/hyperlink" Target="mailto:customerservice@risla.com" TargetMode="External"/><Relationship Id="rId327" Type="http://schemas.openxmlformats.org/officeDocument/2006/relationships/hyperlink" Target="https://legislature.vermont.gov/statutes/section/18/001/00032"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casetext.com/statute/colorado-revised-statutes/title-25-public-health-and-environment/administration/article-15-powers-and-duties-of-the-department-of-public-health-and-environment/part-5-state-health-care-professional-loan-repayment-program/section-25-15-504-colorado-health-service-corps-advisory-council-creation-membership-duties" TargetMode="External"/><Relationship Id="rId2" Type="http://schemas.openxmlformats.org/officeDocument/2006/relationships/hyperlink" Target="https://www.csac.ca.gov/sites/main/files/file-attachments/20042005aplerpt_0.pdf?1533164086" TargetMode="External"/><Relationship Id="rId1" Type="http://schemas.openxmlformats.org/officeDocument/2006/relationships/hyperlink" Target="https://www.revisor.mn.gov/laws/2003/1/14/" TargetMode="External"/><Relationship Id="rId6" Type="http://schemas.openxmlformats.org/officeDocument/2006/relationships/hyperlink" Target="https://www.revisor.mn.gov/laws/2003/1/14/" TargetMode="External"/><Relationship Id="rId5" Type="http://schemas.openxmlformats.org/officeDocument/2006/relationships/hyperlink" Target="https://www.revisor.mn.gov/laws/2003/1/14/" TargetMode="External"/><Relationship Id="rId4" Type="http://schemas.openxmlformats.org/officeDocument/2006/relationships/hyperlink" Target="https://advance.lexis.com/documentpage/?pdmfid=1000516&amp;crid=f96a6940-951a-4fdd-9d96-6be138c3635f&amp;nodeid=AAZAALAAEAAD&amp;nodepath=%2FROOT%2FAAZ%2FAAZAAL%2FAAZAALAAE%2FAAZAALAAEAAD&amp;level=4&amp;haschildren=&amp;populated=false&amp;title=25-23-103.+State+loan+repayment+program+for+dentists+and+dental+hygienists+serving+underserved+populations+-+creation+-+conditions.&amp;indicator=true&amp;config=014FJAAyNGJkY2Y4Zi1mNjgyLTRkN2YtYmE4OS03NTYzNzYzOTg0OGEKAFBvZENhdGFsb2d592qv2Kywlf8caKqYROP5&amp;pddocfullpath=%2Fshared%2Fdocument%2Fstatutes-legislation%2Furn%3AcontentItem%3A61P5-WW41-DYDC-J31H-00008-00&amp;ecomp=7gf59kk&amp;prid=e55a3b6a-ae63-4049-af04-e16b88d4b71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casetext.com/statute/colorado-revised-statutes/title-25-public-health-and-environment/administration/article-15-powers-and-duties-of-the-department-of-public-health-and-environment/part-5-state-health-care-professional-loan-repayment-program/section-25-15-504-colorado-health-service-corps-advisory-council-creation-membership-duties" TargetMode="External"/><Relationship Id="rId2" Type="http://schemas.openxmlformats.org/officeDocument/2006/relationships/hyperlink" Target="https://www.csac.ca.gov/sites/main/files/file-attachments/20042005aplerpt_0.pdf?1533164086" TargetMode="External"/><Relationship Id="rId1" Type="http://schemas.openxmlformats.org/officeDocument/2006/relationships/hyperlink" Target="https://www.revisor.mn.gov/laws/2003/1/14/" TargetMode="External"/><Relationship Id="rId6" Type="http://schemas.openxmlformats.org/officeDocument/2006/relationships/hyperlink" Target="https://www.revisor.mn.gov/laws/2003/1/14/" TargetMode="External"/><Relationship Id="rId5" Type="http://schemas.openxmlformats.org/officeDocument/2006/relationships/hyperlink" Target="https://www.revisor.mn.gov/laws/2003/1/14/" TargetMode="External"/><Relationship Id="rId4" Type="http://schemas.openxmlformats.org/officeDocument/2006/relationships/hyperlink" Target="https://advance.lexis.com/documentpage/?pdmfid=1000516&amp;crid=f96a6940-951a-4fdd-9d96-6be138c3635f&amp;nodeid=AAZAALAAEAAD&amp;nodepath=%2FROOT%2FAAZ%2FAAZAAL%2FAAZAALAAE%2FAAZAALAAEAAD&amp;level=4&amp;haschildren=&amp;populated=false&amp;title=25-23-103.+State+loan+repayment+program+for+dentists+and+dental+hygienists+serving+underserved+populations+-+creation+-+conditions.&amp;indicator=true&amp;config=014FJAAyNGJkY2Y4Zi1mNjgyLTRkN2YtYmE4OS03NTYzNzYzOTg0OGEKAFBvZENhdGFsb2d592qv2Kywlf8caKqYROP5&amp;pddocfullpath=%2Fshared%2Fdocument%2Fstatutes-legislation%2Furn%3AcontentItem%3A61P5-WW41-DYDC-J31H-00008-00&amp;ecomp=7gf59kk&amp;prid=e55a3b6a-ae63-4049-af04-e16b88d4b7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F5F65-AB48-4542-A414-C412275E452B}">
  <dimension ref="A1:CT178"/>
  <sheetViews>
    <sheetView tabSelected="1" workbookViewId="0">
      <pane xSplit="1" topLeftCell="AH1" activePane="topRight" state="frozen"/>
      <selection pane="topRight" activeCell="AU6" sqref="AU6"/>
    </sheetView>
  </sheetViews>
  <sheetFormatPr baseColWidth="10" defaultColWidth="8.83203125" defaultRowHeight="27.75" customHeight="1"/>
  <cols>
    <col min="1" max="1" width="12.33203125" style="666" customWidth="1"/>
    <col min="2" max="2" width="12.33203125" style="667" customWidth="1"/>
    <col min="3" max="6" width="12.5" style="667" customWidth="1"/>
    <col min="7" max="8" width="12.5" style="668" customWidth="1"/>
    <col min="9" max="9" width="12.5" style="712" customWidth="1"/>
    <col min="10" max="10" width="12.5" style="718" customWidth="1"/>
    <col min="11" max="16" width="12.5" style="713" customWidth="1"/>
    <col min="17" max="24" width="12.5" style="667" customWidth="1"/>
    <col min="25" max="25" width="14.83203125" style="716" bestFit="1" customWidth="1"/>
    <col min="26" max="27" width="19.6640625" style="669" customWidth="1"/>
    <col min="28" max="28" width="13" style="668" bestFit="1" customWidth="1"/>
    <col min="29" max="29" width="15.1640625" style="667" customWidth="1"/>
    <col min="30" max="30" width="20.5" style="667" bestFit="1" customWidth="1"/>
    <col min="31" max="31" width="22.83203125" style="667" customWidth="1"/>
    <col min="32" max="33" width="45" style="288" customWidth="1"/>
    <col min="34" max="34" width="21.1640625" style="288" customWidth="1"/>
    <col min="35" max="36" width="17.83203125" style="288" customWidth="1"/>
    <col min="37" max="39" width="15.5" style="288" customWidth="1"/>
    <col min="40" max="40" width="14.5" style="288" customWidth="1"/>
    <col min="41" max="41" width="16.5" style="288" customWidth="1"/>
    <col min="42" max="44" width="16.6640625" style="701" customWidth="1"/>
    <col min="45" max="45" width="22" style="671" customWidth="1"/>
    <col min="46" max="47" width="21.5" style="671" customWidth="1"/>
    <col min="48" max="57" width="11.6640625" style="671" customWidth="1"/>
    <col min="58" max="59" width="12.33203125" style="671" customWidth="1"/>
    <col min="60" max="69" width="12.33203125" style="735" customWidth="1"/>
    <col min="70" max="70" width="13.33203125" style="672" customWidth="1"/>
    <col min="71" max="72" width="20.1640625" style="672" customWidth="1"/>
    <col min="73" max="75" width="20.1640625" style="671" customWidth="1"/>
    <col min="76" max="77" width="20.1640625" style="672" customWidth="1"/>
    <col min="78" max="78" width="13.6640625" style="672" customWidth="1"/>
    <col min="79" max="80" width="14.6640625" style="672" customWidth="1"/>
    <col min="81" max="84" width="20.1640625" style="671" customWidth="1"/>
    <col min="85" max="85" width="28.33203125" style="667" customWidth="1"/>
    <col min="86" max="86" width="20.1640625" style="667" customWidth="1"/>
    <col min="87" max="89" width="13.6640625" style="667" customWidth="1"/>
    <col min="90" max="90" width="12" style="667" customWidth="1"/>
    <col min="91" max="96" width="9.1640625" style="667"/>
    <col min="97" max="97" width="11.5" style="667" customWidth="1"/>
    <col min="98" max="98" width="9.1640625" style="749"/>
    <col min="99" max="99" width="9.1640625" style="667"/>
    <col min="100" max="16384" width="8.83203125" style="667"/>
  </cols>
  <sheetData>
    <row r="1" spans="1:98" s="665" customFormat="1" ht="63" customHeight="1">
      <c r="A1" s="665" t="s">
        <v>0</v>
      </c>
      <c r="B1" s="665" t="s">
        <v>1</v>
      </c>
      <c r="C1" s="665" t="s">
        <v>2</v>
      </c>
      <c r="D1" s="665" t="s">
        <v>3</v>
      </c>
      <c r="E1" s="665" t="s">
        <v>4</v>
      </c>
      <c r="F1" s="665" t="s">
        <v>5</v>
      </c>
      <c r="G1" s="708" t="s">
        <v>6</v>
      </c>
      <c r="H1" s="708" t="s">
        <v>7</v>
      </c>
      <c r="I1" s="736" t="s">
        <v>8</v>
      </c>
      <c r="J1" s="737" t="s">
        <v>9</v>
      </c>
      <c r="K1" s="738" t="s">
        <v>10</v>
      </c>
      <c r="L1" s="738" t="s">
        <v>11</v>
      </c>
      <c r="M1" s="738" t="s">
        <v>12</v>
      </c>
      <c r="N1" s="738" t="s">
        <v>13</v>
      </c>
      <c r="O1" s="738" t="s">
        <v>14</v>
      </c>
      <c r="P1" s="738" t="s">
        <v>15</v>
      </c>
      <c r="Q1" s="665" t="s">
        <v>16</v>
      </c>
      <c r="R1" s="665" t="s">
        <v>17</v>
      </c>
      <c r="S1" s="665" t="s">
        <v>18</v>
      </c>
      <c r="T1" s="665" t="s">
        <v>19</v>
      </c>
      <c r="U1" s="665" t="s">
        <v>20</v>
      </c>
      <c r="V1" s="665" t="s">
        <v>21</v>
      </c>
      <c r="W1" s="665" t="s">
        <v>22</v>
      </c>
      <c r="X1" s="665" t="s">
        <v>23</v>
      </c>
      <c r="Y1" s="739" t="s">
        <v>24</v>
      </c>
      <c r="Z1" s="709" t="s">
        <v>25</v>
      </c>
      <c r="AA1" s="709" t="s">
        <v>26</v>
      </c>
      <c r="AB1" s="708" t="s">
        <v>27</v>
      </c>
      <c r="AC1" s="665" t="s">
        <v>28</v>
      </c>
      <c r="AD1" s="665" t="s">
        <v>29</v>
      </c>
      <c r="AE1" s="665" t="s">
        <v>30</v>
      </c>
      <c r="AF1" s="665" t="s">
        <v>31</v>
      </c>
      <c r="AG1" s="665" t="s">
        <v>32</v>
      </c>
      <c r="AH1" s="665" t="s">
        <v>33</v>
      </c>
      <c r="AI1" s="665" t="s">
        <v>34</v>
      </c>
      <c r="AJ1" s="665" t="s">
        <v>35</v>
      </c>
      <c r="AK1" s="665" t="s">
        <v>36</v>
      </c>
      <c r="AL1" s="665" t="s">
        <v>37</v>
      </c>
      <c r="AM1" s="665" t="s">
        <v>38</v>
      </c>
      <c r="AN1" s="665" t="s">
        <v>39</v>
      </c>
      <c r="AO1" s="665" t="s">
        <v>40</v>
      </c>
      <c r="AP1" s="700" t="s">
        <v>41</v>
      </c>
      <c r="AQ1" s="700" t="s">
        <v>42</v>
      </c>
      <c r="AR1" s="700" t="s">
        <v>43</v>
      </c>
      <c r="AS1" s="700" t="s">
        <v>44</v>
      </c>
      <c r="AT1" s="700" t="s">
        <v>45</v>
      </c>
      <c r="AU1" s="700" t="s">
        <v>1913</v>
      </c>
      <c r="AV1" s="700" t="s">
        <v>46</v>
      </c>
      <c r="AW1" s="700" t="s">
        <v>47</v>
      </c>
      <c r="AX1" s="700" t="s">
        <v>48</v>
      </c>
      <c r="AY1" s="700" t="s">
        <v>49</v>
      </c>
      <c r="AZ1" s="700" t="s">
        <v>50</v>
      </c>
      <c r="BA1" s="700" t="s">
        <v>51</v>
      </c>
      <c r="BB1" s="700" t="s">
        <v>52</v>
      </c>
      <c r="BC1" s="700" t="s">
        <v>53</v>
      </c>
      <c r="BD1" s="700" t="s">
        <v>54</v>
      </c>
      <c r="BE1" s="700" t="s">
        <v>55</v>
      </c>
      <c r="BF1" s="700" t="s">
        <v>56</v>
      </c>
      <c r="BG1" s="700" t="s">
        <v>57</v>
      </c>
      <c r="BH1" s="740" t="s">
        <v>58</v>
      </c>
      <c r="BI1" s="740" t="s">
        <v>59</v>
      </c>
      <c r="BJ1" s="740" t="s">
        <v>60</v>
      </c>
      <c r="BK1" s="740" t="s">
        <v>61</v>
      </c>
      <c r="BL1" s="740" t="s">
        <v>62</v>
      </c>
      <c r="BM1" s="740" t="s">
        <v>63</v>
      </c>
      <c r="BN1" s="740" t="s">
        <v>64</v>
      </c>
      <c r="BO1" s="740" t="s">
        <v>65</v>
      </c>
      <c r="BP1" s="740" t="s">
        <v>66</v>
      </c>
      <c r="BQ1" s="740" t="s">
        <v>67</v>
      </c>
      <c r="BR1" s="710" t="s">
        <v>68</v>
      </c>
      <c r="BS1" s="710" t="s">
        <v>69</v>
      </c>
      <c r="BT1" s="710" t="s">
        <v>70</v>
      </c>
      <c r="BU1" s="700" t="s">
        <v>71</v>
      </c>
      <c r="BV1" s="700" t="s">
        <v>72</v>
      </c>
      <c r="BW1" s="700" t="s">
        <v>73</v>
      </c>
      <c r="BX1" s="710" t="s">
        <v>74</v>
      </c>
      <c r="BY1" s="710" t="s">
        <v>75</v>
      </c>
      <c r="BZ1" s="710" t="s">
        <v>76</v>
      </c>
      <c r="CA1" s="710" t="s">
        <v>77</v>
      </c>
      <c r="CB1" s="710" t="s">
        <v>78</v>
      </c>
      <c r="CC1" s="700" t="s">
        <v>79</v>
      </c>
      <c r="CD1" s="700" t="s">
        <v>80</v>
      </c>
      <c r="CE1" s="700" t="s">
        <v>81</v>
      </c>
      <c r="CF1" s="700" t="s">
        <v>82</v>
      </c>
      <c r="CG1" s="665" t="s">
        <v>83</v>
      </c>
      <c r="CH1" s="665" t="s">
        <v>84</v>
      </c>
      <c r="CI1" s="745" t="s">
        <v>7</v>
      </c>
      <c r="CJ1" s="745" t="s">
        <v>85</v>
      </c>
      <c r="CK1" s="745" t="s">
        <v>86</v>
      </c>
      <c r="CL1" s="745" t="s">
        <v>87</v>
      </c>
      <c r="CM1" s="745" t="s">
        <v>88</v>
      </c>
      <c r="CN1" s="745" t="s">
        <v>89</v>
      </c>
      <c r="CO1" s="745" t="s">
        <v>90</v>
      </c>
      <c r="CP1" s="745" t="s">
        <v>91</v>
      </c>
      <c r="CQ1" s="745" t="s">
        <v>92</v>
      </c>
      <c r="CR1" s="745" t="s">
        <v>93</v>
      </c>
      <c r="CS1" s="745" t="s">
        <v>94</v>
      </c>
      <c r="CT1" s="748" t="s">
        <v>95</v>
      </c>
    </row>
    <row r="2" spans="1:98" ht="27.75" customHeight="1">
      <c r="A2" s="666" t="s">
        <v>96</v>
      </c>
      <c r="B2" s="667" t="s">
        <v>97</v>
      </c>
      <c r="C2" s="667" t="s">
        <v>98</v>
      </c>
      <c r="D2" s="667">
        <v>1</v>
      </c>
      <c r="E2" s="667" t="s">
        <v>99</v>
      </c>
      <c r="F2" s="667">
        <v>1</v>
      </c>
      <c r="G2" s="726">
        <v>75180</v>
      </c>
      <c r="H2" s="705">
        <v>41974</v>
      </c>
      <c r="I2" s="727">
        <v>5028092</v>
      </c>
      <c r="J2" s="718">
        <v>0.16200000000000001</v>
      </c>
      <c r="K2" s="713">
        <f>Q2/I2</f>
        <v>0.6530636273162862</v>
      </c>
      <c r="L2" s="713">
        <f>R2/I2</f>
        <v>0.26673776056603576</v>
      </c>
      <c r="M2" s="713">
        <f>S2/I2</f>
        <v>1.5618847069624025E-2</v>
      </c>
      <c r="N2" s="713">
        <f>T2/I2</f>
        <v>4.9770966800130149E-2</v>
      </c>
      <c r="O2" s="713">
        <f>U2/I2</f>
        <v>7.2244103727616754E-3</v>
      </c>
      <c r="P2" s="713">
        <f>V2/I2</f>
        <v>1.7883722095777085E-2</v>
      </c>
      <c r="Q2" s="712">
        <v>3283664</v>
      </c>
      <c r="R2" s="712">
        <v>1341182</v>
      </c>
      <c r="S2" s="712">
        <v>78533</v>
      </c>
      <c r="T2" s="667">
        <v>250253</v>
      </c>
      <c r="U2" s="712">
        <v>36325</v>
      </c>
      <c r="V2" s="712">
        <v>89921</v>
      </c>
      <c r="W2" s="727">
        <v>24.248428610000001</v>
      </c>
      <c r="X2" s="667">
        <v>1.6</v>
      </c>
      <c r="Y2" s="717">
        <v>0.125</v>
      </c>
      <c r="Z2" s="669">
        <v>0.08</v>
      </c>
      <c r="AA2" s="714">
        <v>0.51</v>
      </c>
      <c r="AB2" s="668">
        <v>30996</v>
      </c>
      <c r="AC2" s="667">
        <v>1</v>
      </c>
      <c r="AD2" s="667" t="s">
        <v>100</v>
      </c>
      <c r="AE2" s="288" t="s">
        <v>101</v>
      </c>
      <c r="AF2" s="288" t="s">
        <v>102</v>
      </c>
      <c r="AG2" s="288" t="s">
        <v>103</v>
      </c>
      <c r="AH2" s="288">
        <v>0</v>
      </c>
      <c r="AI2" s="288">
        <v>0</v>
      </c>
      <c r="AJ2" s="288">
        <v>0</v>
      </c>
      <c r="AK2" s="288">
        <v>1</v>
      </c>
      <c r="AL2" s="288">
        <v>0</v>
      </c>
      <c r="AM2" s="288">
        <v>0</v>
      </c>
      <c r="AN2" s="288">
        <v>0</v>
      </c>
      <c r="AO2" s="288">
        <v>0</v>
      </c>
      <c r="AP2" s="701">
        <v>1</v>
      </c>
      <c r="AQ2" s="701">
        <v>1</v>
      </c>
      <c r="AR2" s="701">
        <v>0</v>
      </c>
      <c r="AS2" s="671">
        <v>1</v>
      </c>
      <c r="AT2" s="671">
        <v>0</v>
      </c>
      <c r="AU2" s="671">
        <v>2</v>
      </c>
      <c r="AV2" s="671">
        <v>0</v>
      </c>
      <c r="AW2" s="671">
        <v>0</v>
      </c>
      <c r="AX2" s="671">
        <v>0</v>
      </c>
      <c r="AY2" s="671">
        <v>0</v>
      </c>
      <c r="AZ2" s="671">
        <v>1</v>
      </c>
      <c r="BA2" s="671">
        <v>1</v>
      </c>
      <c r="BB2" s="671">
        <v>0</v>
      </c>
      <c r="BC2" s="671">
        <v>0</v>
      </c>
      <c r="BD2" s="671">
        <v>0</v>
      </c>
      <c r="BE2" s="671">
        <v>0</v>
      </c>
      <c r="BF2" s="671">
        <v>0</v>
      </c>
      <c r="BG2" s="671">
        <v>5.8</v>
      </c>
      <c r="BH2" s="734">
        <v>3.415461589</v>
      </c>
      <c r="BI2" s="734">
        <v>8.4633115930000002</v>
      </c>
      <c r="BJ2" s="734">
        <v>15.58046689</v>
      </c>
      <c r="BK2" s="734">
        <v>9.2981914260000007</v>
      </c>
      <c r="BL2" s="734">
        <v>1.648345964</v>
      </c>
      <c r="BM2" s="734">
        <v>15.722492129999999</v>
      </c>
      <c r="BN2" s="734">
        <v>59609</v>
      </c>
      <c r="BO2" s="734">
        <v>30.280009310000001</v>
      </c>
      <c r="BP2" s="734">
        <v>69.719990690000003</v>
      </c>
      <c r="BQ2" s="734">
        <v>13.33078137</v>
      </c>
      <c r="BR2" s="741">
        <v>562</v>
      </c>
      <c r="BS2" s="672">
        <v>2018</v>
      </c>
      <c r="BT2" s="672">
        <v>0</v>
      </c>
      <c r="BU2" s="671" t="s">
        <v>104</v>
      </c>
      <c r="BV2" s="671" t="s">
        <v>105</v>
      </c>
      <c r="BW2" s="671">
        <v>5000</v>
      </c>
      <c r="BX2" s="672">
        <v>20000</v>
      </c>
      <c r="BY2" s="672">
        <v>20000</v>
      </c>
      <c r="BZ2" s="672">
        <v>20000</v>
      </c>
      <c r="CA2" s="671">
        <v>5000</v>
      </c>
      <c r="CB2" s="672">
        <v>20000</v>
      </c>
      <c r="CC2" s="671" t="s">
        <v>106</v>
      </c>
      <c r="CD2" s="671">
        <v>2</v>
      </c>
      <c r="CE2" s="671">
        <v>1</v>
      </c>
      <c r="CF2" s="671">
        <v>1</v>
      </c>
      <c r="CG2" s="667" t="s">
        <v>107</v>
      </c>
      <c r="CH2" s="667" t="s">
        <v>108</v>
      </c>
      <c r="CI2" s="747">
        <v>47330</v>
      </c>
      <c r="CJ2" s="746">
        <v>12.7</v>
      </c>
      <c r="CK2" s="746">
        <v>19.3</v>
      </c>
      <c r="CL2" s="746">
        <v>8.1</v>
      </c>
      <c r="CM2" s="746">
        <v>42.5</v>
      </c>
      <c r="CN2" s="747">
        <v>1897</v>
      </c>
      <c r="CO2" s="747">
        <v>38835</v>
      </c>
      <c r="CP2" s="746">
        <v>20.9</v>
      </c>
      <c r="CQ2" s="746">
        <v>5.7</v>
      </c>
      <c r="CR2" s="746">
        <v>19.5</v>
      </c>
      <c r="CS2" s="746">
        <v>44.4</v>
      </c>
      <c r="CT2" s="749">
        <v>564</v>
      </c>
    </row>
    <row r="3" spans="1:98" ht="27.75" customHeight="1">
      <c r="A3" s="666" t="s">
        <v>109</v>
      </c>
      <c r="B3" s="667" t="s">
        <v>110</v>
      </c>
      <c r="C3" s="667" t="s">
        <v>111</v>
      </c>
      <c r="D3" s="667">
        <v>2</v>
      </c>
      <c r="E3" s="667" t="s">
        <v>99</v>
      </c>
      <c r="F3" s="667">
        <v>1</v>
      </c>
      <c r="G3" s="726">
        <v>110320</v>
      </c>
      <c r="H3" s="705">
        <v>50203</v>
      </c>
      <c r="I3" s="727">
        <v>734821</v>
      </c>
      <c r="J3" s="718">
        <v>0.11</v>
      </c>
      <c r="K3" s="713">
        <f>Q3/I3</f>
        <v>0.58696199482595079</v>
      </c>
      <c r="L3" s="713">
        <f>R3/I3</f>
        <v>3.2324879120221112E-2</v>
      </c>
      <c r="M3" s="713">
        <f>S3/I3</f>
        <v>6.5121982088154798E-2</v>
      </c>
      <c r="N3" s="713">
        <f>T3/I3</f>
        <v>7.6882669384788951E-2</v>
      </c>
      <c r="O3" s="713">
        <f>U3/I3</f>
        <v>0.14849875003572299</v>
      </c>
      <c r="P3" s="713">
        <f>V3/I3</f>
        <v>7.2655789641286786E-2</v>
      </c>
      <c r="Q3" s="712">
        <v>431312</v>
      </c>
      <c r="R3" s="712">
        <v>23753</v>
      </c>
      <c r="S3" s="712">
        <v>47853</v>
      </c>
      <c r="T3" s="712">
        <v>56495</v>
      </c>
      <c r="U3" s="712">
        <v>109120</v>
      </c>
      <c r="V3" s="712">
        <v>53389</v>
      </c>
      <c r="W3" s="727">
        <v>48.276956810000001</v>
      </c>
      <c r="X3" s="667">
        <v>0</v>
      </c>
      <c r="Y3" s="716">
        <v>9.1999999999999998E-2</v>
      </c>
      <c r="Z3" s="714">
        <v>0.09</v>
      </c>
      <c r="AA3" s="714">
        <v>0.47</v>
      </c>
      <c r="AB3" s="668">
        <v>26356</v>
      </c>
      <c r="AC3" s="667">
        <v>2</v>
      </c>
      <c r="AD3" s="673" t="s">
        <v>112</v>
      </c>
      <c r="AE3" s="667" t="s">
        <v>113</v>
      </c>
      <c r="AF3" s="288" t="s">
        <v>114</v>
      </c>
      <c r="AG3" s="288" t="s">
        <v>115</v>
      </c>
      <c r="AH3" s="288">
        <v>0</v>
      </c>
      <c r="AI3" s="288">
        <v>0</v>
      </c>
      <c r="AJ3" s="288">
        <v>0</v>
      </c>
      <c r="AK3" s="288">
        <v>1</v>
      </c>
      <c r="AL3" s="288">
        <v>1</v>
      </c>
      <c r="AM3" s="288">
        <v>0</v>
      </c>
      <c r="AN3" s="288">
        <v>0</v>
      </c>
      <c r="AO3" s="288">
        <v>0</v>
      </c>
      <c r="AP3" s="701">
        <v>0</v>
      </c>
      <c r="AQ3" s="701">
        <v>0</v>
      </c>
      <c r="AR3" s="701">
        <v>0</v>
      </c>
      <c r="AS3" s="671">
        <v>0</v>
      </c>
      <c r="AT3" s="671">
        <v>9</v>
      </c>
      <c r="AU3" s="671">
        <v>1</v>
      </c>
      <c r="AV3" s="671">
        <v>1</v>
      </c>
      <c r="AW3" s="671">
        <v>2</v>
      </c>
      <c r="AX3" s="671">
        <v>0</v>
      </c>
      <c r="AY3" s="671">
        <v>0</v>
      </c>
      <c r="AZ3" s="671">
        <v>0</v>
      </c>
      <c r="BA3" s="671">
        <v>0</v>
      </c>
      <c r="BB3" s="671">
        <v>0</v>
      </c>
      <c r="BC3" s="671">
        <v>0</v>
      </c>
      <c r="BD3" s="671">
        <v>0</v>
      </c>
      <c r="BE3" s="671">
        <v>0</v>
      </c>
      <c r="BF3" s="671">
        <v>0</v>
      </c>
      <c r="BG3" s="671">
        <v>5.0999999999999996</v>
      </c>
      <c r="BH3" s="734">
        <v>2.0510078620000001</v>
      </c>
      <c r="BI3" s="734">
        <v>8.2764008980000003</v>
      </c>
      <c r="BJ3" s="734">
        <v>17.552652380000001</v>
      </c>
      <c r="BK3" s="734">
        <v>10.054133070000001</v>
      </c>
      <c r="BL3" s="734">
        <v>6.2131207069999999</v>
      </c>
      <c r="BM3" s="734">
        <v>10.487625</v>
      </c>
      <c r="BN3" s="734">
        <v>86370</v>
      </c>
      <c r="BO3" s="734">
        <v>33.731503619999998</v>
      </c>
      <c r="BP3" s="734">
        <v>66.268496380000002</v>
      </c>
      <c r="BQ3" s="734">
        <v>10.46199352</v>
      </c>
      <c r="BR3" s="741" t="s">
        <v>116</v>
      </c>
      <c r="BS3" s="672">
        <v>2020</v>
      </c>
      <c r="BT3" s="672">
        <v>0</v>
      </c>
      <c r="BU3" s="675" t="s">
        <v>117</v>
      </c>
      <c r="BV3" s="702" t="s">
        <v>118</v>
      </c>
      <c r="BW3" s="702">
        <f>7500*3</f>
        <v>22500</v>
      </c>
      <c r="BX3" s="719">
        <v>60750</v>
      </c>
      <c r="BY3" s="719">
        <v>77625</v>
      </c>
      <c r="BZ3" s="719">
        <v>79750</v>
      </c>
      <c r="CA3" s="719">
        <v>20000</v>
      </c>
      <c r="CB3" s="719">
        <v>94500</v>
      </c>
      <c r="CC3" s="671" t="s">
        <v>119</v>
      </c>
      <c r="CD3" s="671">
        <v>1</v>
      </c>
      <c r="CE3" s="671">
        <v>3</v>
      </c>
      <c r="CF3" s="671">
        <v>1</v>
      </c>
      <c r="CG3" s="667" t="s">
        <v>120</v>
      </c>
      <c r="CH3" s="667" t="s">
        <v>121</v>
      </c>
      <c r="CI3" s="747">
        <v>42850</v>
      </c>
      <c r="CJ3" s="746">
        <v>9.6</v>
      </c>
      <c r="CK3" s="746">
        <v>17.899999999999999</v>
      </c>
      <c r="CL3" s="746">
        <v>9.4</v>
      </c>
      <c r="CM3" s="746">
        <v>67.2</v>
      </c>
      <c r="CN3" s="746">
        <v>129</v>
      </c>
      <c r="CO3" s="747">
        <v>7246</v>
      </c>
      <c r="CP3" s="746">
        <v>17.399999999999999</v>
      </c>
      <c r="CQ3" s="746">
        <v>8.4</v>
      </c>
      <c r="CR3" s="746">
        <v>13.8</v>
      </c>
      <c r="CS3" s="746">
        <v>36.799999999999997</v>
      </c>
      <c r="CT3" s="749">
        <v>549</v>
      </c>
    </row>
    <row r="4" spans="1:98" ht="27.75" customHeight="1">
      <c r="A4" s="666" t="s">
        <v>109</v>
      </c>
      <c r="B4" s="667" t="s">
        <v>110</v>
      </c>
      <c r="C4" s="667" t="s">
        <v>111</v>
      </c>
      <c r="D4" s="667">
        <v>2</v>
      </c>
      <c r="E4" s="667" t="s">
        <v>99</v>
      </c>
      <c r="F4" s="667">
        <v>1</v>
      </c>
      <c r="G4" s="726">
        <v>110320</v>
      </c>
      <c r="H4" s="705">
        <v>50203</v>
      </c>
      <c r="I4" s="727">
        <v>734821</v>
      </c>
      <c r="J4" s="718">
        <v>0.11</v>
      </c>
      <c r="K4" s="713">
        <f>Q4/I4</f>
        <v>0.58696199482595079</v>
      </c>
      <c r="L4" s="713">
        <f>R4/I4</f>
        <v>3.2324879120221112E-2</v>
      </c>
      <c r="M4" s="713">
        <f>S4/I4</f>
        <v>6.5121982088154798E-2</v>
      </c>
      <c r="N4" s="713">
        <f>T4/I4</f>
        <v>7.6882669384788951E-2</v>
      </c>
      <c r="O4" s="713">
        <f>U4/I4</f>
        <v>0.14849875003572299</v>
      </c>
      <c r="P4" s="713">
        <f>V4/I4</f>
        <v>7.2655789641286786E-2</v>
      </c>
      <c r="Q4" s="712">
        <v>431312</v>
      </c>
      <c r="R4" s="712">
        <v>23753</v>
      </c>
      <c r="S4" s="712">
        <v>47853</v>
      </c>
      <c r="T4" s="712">
        <v>56495</v>
      </c>
      <c r="U4" s="712">
        <v>109120</v>
      </c>
      <c r="V4" s="712">
        <v>53389</v>
      </c>
      <c r="W4" s="727">
        <v>48.276956810000001</v>
      </c>
      <c r="X4" s="712">
        <v>0</v>
      </c>
      <c r="Y4" s="716">
        <v>9.1999999999999998E-2</v>
      </c>
      <c r="Z4" s="714">
        <v>0.09</v>
      </c>
      <c r="AA4" s="714">
        <v>0.47</v>
      </c>
      <c r="AB4" s="668">
        <v>26356</v>
      </c>
      <c r="AC4" s="667">
        <v>2</v>
      </c>
      <c r="AD4" s="673" t="s">
        <v>122</v>
      </c>
      <c r="AE4" s="288" t="s">
        <v>123</v>
      </c>
      <c r="AF4" s="288" t="s">
        <v>124</v>
      </c>
      <c r="AG4" s="288" t="s">
        <v>115</v>
      </c>
      <c r="AH4" s="288">
        <v>0</v>
      </c>
      <c r="AI4" s="288">
        <v>0</v>
      </c>
      <c r="AJ4" s="288">
        <v>0</v>
      </c>
      <c r="AK4" s="288">
        <v>1</v>
      </c>
      <c r="AL4" s="288">
        <v>0</v>
      </c>
      <c r="AM4" s="288">
        <v>0</v>
      </c>
      <c r="AN4" s="288">
        <v>1</v>
      </c>
      <c r="AO4" s="288">
        <v>0</v>
      </c>
      <c r="AP4" s="701">
        <v>1</v>
      </c>
      <c r="AQ4" s="701">
        <v>1</v>
      </c>
      <c r="AR4" s="701">
        <v>0</v>
      </c>
      <c r="AS4" s="671">
        <v>2</v>
      </c>
      <c r="AT4" s="671">
        <v>9</v>
      </c>
      <c r="AU4" s="671">
        <v>1</v>
      </c>
      <c r="AV4" s="671">
        <v>1</v>
      </c>
      <c r="AW4" s="671">
        <v>2</v>
      </c>
      <c r="AX4" s="671">
        <v>0</v>
      </c>
      <c r="AY4" s="671">
        <v>0</v>
      </c>
      <c r="AZ4" s="671">
        <v>0</v>
      </c>
      <c r="BA4" s="671">
        <v>0</v>
      </c>
      <c r="BB4" s="671">
        <v>0</v>
      </c>
      <c r="BC4" s="671">
        <v>0</v>
      </c>
      <c r="BD4" s="671">
        <v>0</v>
      </c>
      <c r="BE4" s="671">
        <v>0</v>
      </c>
      <c r="BF4" s="671">
        <v>0</v>
      </c>
      <c r="BG4" s="671">
        <v>5.0999999999999996</v>
      </c>
      <c r="BH4" s="734">
        <v>2.0510078620000001</v>
      </c>
      <c r="BI4" s="734">
        <v>8.2764008980000003</v>
      </c>
      <c r="BJ4" s="734">
        <v>17.552652380000001</v>
      </c>
      <c r="BK4" s="734">
        <v>10.054133070000001</v>
      </c>
      <c r="BL4" s="734">
        <v>6.2131207069999999</v>
      </c>
      <c r="BM4" s="734">
        <v>10.487625</v>
      </c>
      <c r="BN4" s="734">
        <v>86370</v>
      </c>
      <c r="BO4" s="734">
        <v>33.731503619999998</v>
      </c>
      <c r="BP4" s="734">
        <v>66.268496380000002</v>
      </c>
      <c r="BQ4" s="734">
        <v>10.46199352</v>
      </c>
      <c r="BR4" s="741" t="s">
        <v>116</v>
      </c>
      <c r="BS4" s="672">
        <v>2021</v>
      </c>
      <c r="BT4" s="672">
        <v>0</v>
      </c>
      <c r="BU4" s="671" t="s">
        <v>125</v>
      </c>
      <c r="BV4" s="702" t="s">
        <v>126</v>
      </c>
      <c r="BW4" s="702">
        <v>20000</v>
      </c>
      <c r="BX4" s="719">
        <v>94500</v>
      </c>
      <c r="BY4" s="719">
        <f>SUM(BX3:BX4)/2</f>
        <v>77625</v>
      </c>
      <c r="BZ4" s="719">
        <f>(BX4+BX5)/2</f>
        <v>79750</v>
      </c>
      <c r="CA4" s="702">
        <v>20000</v>
      </c>
      <c r="CB4" s="719">
        <v>94500</v>
      </c>
      <c r="CC4" s="671" t="s">
        <v>119</v>
      </c>
      <c r="CD4" s="671">
        <v>1</v>
      </c>
      <c r="CE4" s="671">
        <v>2</v>
      </c>
      <c r="CF4" s="671">
        <v>1</v>
      </c>
      <c r="CG4" s="667" t="s">
        <v>120</v>
      </c>
      <c r="CH4" s="667" t="s">
        <v>127</v>
      </c>
      <c r="CI4" s="747">
        <v>42850</v>
      </c>
      <c r="CJ4" s="746">
        <v>9.6</v>
      </c>
      <c r="CK4" s="746">
        <v>17.899999999999999</v>
      </c>
      <c r="CL4" s="746">
        <v>9.4</v>
      </c>
      <c r="CM4" s="746">
        <v>67.2</v>
      </c>
      <c r="CN4" s="746">
        <v>129</v>
      </c>
      <c r="CO4" s="747">
        <v>7246</v>
      </c>
      <c r="CP4" s="746">
        <v>17.399999999999999</v>
      </c>
      <c r="CQ4" s="746">
        <v>8.4</v>
      </c>
      <c r="CR4" s="746">
        <v>13.8</v>
      </c>
      <c r="CS4" s="746">
        <v>36.799999999999997</v>
      </c>
      <c r="CT4" s="749">
        <v>549</v>
      </c>
    </row>
    <row r="5" spans="1:98" ht="27.75" customHeight="1">
      <c r="A5" s="666" t="s">
        <v>128</v>
      </c>
      <c r="B5" s="667" t="s">
        <v>129</v>
      </c>
      <c r="C5" s="667" t="s">
        <v>130</v>
      </c>
      <c r="D5" s="667">
        <v>3</v>
      </c>
      <c r="E5" s="667" t="s">
        <v>131</v>
      </c>
      <c r="F5" s="667">
        <v>2</v>
      </c>
      <c r="G5" s="728">
        <v>93250</v>
      </c>
      <c r="H5" s="668">
        <v>41496</v>
      </c>
      <c r="I5" s="727">
        <v>7172282</v>
      </c>
      <c r="J5" s="718">
        <v>0.125</v>
      </c>
      <c r="K5" s="713">
        <f>Q5/I5</f>
        <v>0.54309632554882814</v>
      </c>
      <c r="L5" s="713">
        <f>R5/I5</f>
        <v>4.8801762116994288E-2</v>
      </c>
      <c r="M5" s="713">
        <f>S5/I5</f>
        <v>3.7316575115144662E-2</v>
      </c>
      <c r="N5" s="713">
        <f>T5/I5</f>
        <v>0.33302092695184043</v>
      </c>
      <c r="O5" s="713">
        <f>U5/I5</f>
        <v>3.8248077808429731E-2</v>
      </c>
      <c r="P5" s="713">
        <f>V5/I5</f>
        <v>2.355819249717175E-2</v>
      </c>
      <c r="Q5" s="712">
        <v>3895240</v>
      </c>
      <c r="R5" s="712">
        <v>350020</v>
      </c>
      <c r="S5" s="712">
        <v>267645</v>
      </c>
      <c r="T5" s="712">
        <v>2388520</v>
      </c>
      <c r="U5" s="712">
        <v>274326</v>
      </c>
      <c r="V5" s="712">
        <v>168966</v>
      </c>
      <c r="W5" s="727">
        <v>11.167739129999999</v>
      </c>
      <c r="X5" s="712">
        <v>1</v>
      </c>
      <c r="Y5" s="716">
        <v>0.122</v>
      </c>
      <c r="Z5" s="669">
        <v>0.09</v>
      </c>
      <c r="AA5" s="669">
        <v>0.47</v>
      </c>
      <c r="AB5" s="668">
        <v>24299</v>
      </c>
      <c r="AC5" s="667">
        <v>2</v>
      </c>
      <c r="AD5" s="673" t="s">
        <v>132</v>
      </c>
      <c r="AE5" s="667" t="s">
        <v>133</v>
      </c>
      <c r="AF5" s="288" t="s">
        <v>134</v>
      </c>
      <c r="AG5" s="288" t="s">
        <v>135</v>
      </c>
      <c r="AH5" s="288">
        <v>0</v>
      </c>
      <c r="AI5" s="288">
        <v>0</v>
      </c>
      <c r="AJ5" s="288">
        <v>0</v>
      </c>
      <c r="AK5" s="288">
        <v>1</v>
      </c>
      <c r="AL5" s="288">
        <v>1</v>
      </c>
      <c r="AM5" s="288">
        <v>0</v>
      </c>
      <c r="AN5" s="288">
        <v>0</v>
      </c>
      <c r="AO5" s="288">
        <v>0</v>
      </c>
      <c r="AP5" s="701">
        <v>0</v>
      </c>
      <c r="AQ5" s="701">
        <v>0</v>
      </c>
      <c r="AR5" s="701">
        <v>0</v>
      </c>
      <c r="AS5" s="671">
        <v>2</v>
      </c>
      <c r="AT5" s="671">
        <v>1</v>
      </c>
      <c r="AU5" s="671">
        <v>1</v>
      </c>
      <c r="AV5" s="671">
        <v>1</v>
      </c>
      <c r="AW5" s="671">
        <v>2</v>
      </c>
      <c r="AX5" s="671">
        <v>0</v>
      </c>
      <c r="AY5" s="671">
        <v>0</v>
      </c>
      <c r="AZ5" s="671">
        <v>0</v>
      </c>
      <c r="BA5" s="671">
        <v>0</v>
      </c>
      <c r="BB5" s="671">
        <v>0</v>
      </c>
      <c r="BC5" s="671">
        <v>0</v>
      </c>
      <c r="BD5" s="671">
        <v>0</v>
      </c>
      <c r="BE5" s="671">
        <v>0</v>
      </c>
      <c r="BF5" s="671">
        <v>0</v>
      </c>
      <c r="BG5" s="671">
        <v>4.7</v>
      </c>
      <c r="BH5" s="734">
        <v>4.4338416430000001</v>
      </c>
      <c r="BI5" s="734">
        <v>8.6942594839999998</v>
      </c>
      <c r="BJ5" s="734">
        <v>18.370680249999999</v>
      </c>
      <c r="BK5" s="734">
        <v>10.71837964</v>
      </c>
      <c r="BL5" s="734">
        <v>2.1056639760000002</v>
      </c>
      <c r="BM5" s="734">
        <v>13.065050810000001</v>
      </c>
      <c r="BN5" s="734">
        <v>72581</v>
      </c>
      <c r="BO5" s="734">
        <v>33.725379099999998</v>
      </c>
      <c r="BP5" s="734">
        <v>66.274620900000002</v>
      </c>
      <c r="BQ5" s="734">
        <v>10.1388175</v>
      </c>
      <c r="BR5" s="741">
        <v>533</v>
      </c>
      <c r="BS5" s="672">
        <v>2015</v>
      </c>
      <c r="BT5" s="672">
        <v>0</v>
      </c>
      <c r="BU5" s="671" t="s">
        <v>136</v>
      </c>
      <c r="BV5" s="703" t="s">
        <v>137</v>
      </c>
      <c r="BW5" s="679">
        <v>50000</v>
      </c>
      <c r="BX5" s="720">
        <v>65000</v>
      </c>
      <c r="BY5" s="720">
        <f>SUM(BX5:BX6)/2</f>
        <v>65000</v>
      </c>
      <c r="BZ5" s="720">
        <v>65000</v>
      </c>
      <c r="CA5" s="679">
        <v>50000</v>
      </c>
      <c r="CB5" s="720">
        <v>65000</v>
      </c>
      <c r="CC5" s="679" t="s">
        <v>138</v>
      </c>
      <c r="CD5" s="679">
        <v>1</v>
      </c>
      <c r="CE5" s="679">
        <v>2</v>
      </c>
      <c r="CF5" s="679">
        <v>1</v>
      </c>
      <c r="CG5" s="667" t="s">
        <v>139</v>
      </c>
      <c r="CH5" s="667" t="s">
        <v>140</v>
      </c>
      <c r="CI5" s="747">
        <v>42850</v>
      </c>
      <c r="CJ5" s="746">
        <v>12.7</v>
      </c>
      <c r="CK5" s="746">
        <v>22.2</v>
      </c>
      <c r="CL5" s="746">
        <v>13.1</v>
      </c>
      <c r="CM5" s="746">
        <v>57.8</v>
      </c>
      <c r="CN5" s="747">
        <v>7646</v>
      </c>
      <c r="CO5" s="747">
        <v>51093</v>
      </c>
      <c r="CP5" s="746">
        <v>24.2</v>
      </c>
      <c r="CQ5" s="746">
        <v>6.4</v>
      </c>
      <c r="CR5" s="746">
        <v>17.100000000000001</v>
      </c>
      <c r="CS5" s="746">
        <v>41.7</v>
      </c>
      <c r="CT5" s="749">
        <v>395</v>
      </c>
    </row>
    <row r="6" spans="1:98" ht="27.75" customHeight="1">
      <c r="A6" s="666" t="s">
        <v>128</v>
      </c>
      <c r="B6" s="667" t="s">
        <v>129</v>
      </c>
      <c r="C6" s="667" t="s">
        <v>130</v>
      </c>
      <c r="D6" s="667">
        <v>3</v>
      </c>
      <c r="E6" s="667" t="s">
        <v>131</v>
      </c>
      <c r="F6" s="667">
        <v>2</v>
      </c>
      <c r="G6" s="728">
        <v>93250</v>
      </c>
      <c r="H6" s="668">
        <v>41496</v>
      </c>
      <c r="I6" s="727">
        <v>7172282</v>
      </c>
      <c r="J6" s="718">
        <v>0.125</v>
      </c>
      <c r="K6" s="713">
        <f>Q6/I6</f>
        <v>0.54309632554882814</v>
      </c>
      <c r="L6" s="713">
        <f>R6/I6</f>
        <v>4.8801762116994288E-2</v>
      </c>
      <c r="M6" s="713">
        <f>S6/I6</f>
        <v>3.7316575115144662E-2</v>
      </c>
      <c r="N6" s="713">
        <f>T6/I6</f>
        <v>0.33302092695184043</v>
      </c>
      <c r="O6" s="713">
        <f>U6/I6</f>
        <v>3.8248077808429731E-2</v>
      </c>
      <c r="P6" s="713">
        <f>V6/I6</f>
        <v>2.355819249717175E-2</v>
      </c>
      <c r="Q6" s="712">
        <v>3895240</v>
      </c>
      <c r="R6" s="712">
        <v>350020</v>
      </c>
      <c r="S6" s="712">
        <v>267645</v>
      </c>
      <c r="T6" s="712">
        <v>2388520</v>
      </c>
      <c r="U6" s="712">
        <v>274326</v>
      </c>
      <c r="V6" s="712">
        <v>168966</v>
      </c>
      <c r="W6" s="727">
        <v>11.167739129999999</v>
      </c>
      <c r="X6" s="667">
        <v>1</v>
      </c>
      <c r="Y6" s="716">
        <v>0.122</v>
      </c>
      <c r="Z6" s="669">
        <v>0.09</v>
      </c>
      <c r="AA6" s="669">
        <v>0.47</v>
      </c>
      <c r="AB6" s="668">
        <v>24299</v>
      </c>
      <c r="AC6" s="667">
        <v>2</v>
      </c>
      <c r="AD6" s="673" t="s">
        <v>141</v>
      </c>
      <c r="AE6" s="667" t="s">
        <v>142</v>
      </c>
      <c r="AF6" s="288" t="s">
        <v>143</v>
      </c>
      <c r="AG6" s="288" t="s">
        <v>135</v>
      </c>
      <c r="AH6" s="288">
        <v>0</v>
      </c>
      <c r="AI6" s="288">
        <v>0</v>
      </c>
      <c r="AJ6" s="288">
        <v>0</v>
      </c>
      <c r="AK6" s="288">
        <v>1</v>
      </c>
      <c r="AL6" s="288">
        <v>1</v>
      </c>
      <c r="AM6" s="288">
        <v>0</v>
      </c>
      <c r="AN6" s="288">
        <v>0</v>
      </c>
      <c r="AO6" s="288">
        <v>0</v>
      </c>
      <c r="AP6" s="701">
        <v>0</v>
      </c>
      <c r="AQ6" s="701">
        <v>0</v>
      </c>
      <c r="AR6" s="701">
        <v>0</v>
      </c>
      <c r="AS6" s="671">
        <v>3</v>
      </c>
      <c r="AT6" s="671">
        <v>1</v>
      </c>
      <c r="AU6" s="671">
        <v>1</v>
      </c>
      <c r="AV6" s="671">
        <v>1</v>
      </c>
      <c r="AW6" s="671">
        <v>2</v>
      </c>
      <c r="AX6" s="671">
        <v>0</v>
      </c>
      <c r="AY6" s="671">
        <v>0</v>
      </c>
      <c r="AZ6" s="671">
        <v>0</v>
      </c>
      <c r="BA6" s="671">
        <v>0</v>
      </c>
      <c r="BB6" s="671">
        <v>0</v>
      </c>
      <c r="BC6" s="671">
        <v>0</v>
      </c>
      <c r="BD6" s="671">
        <v>0</v>
      </c>
      <c r="BE6" s="671">
        <v>0</v>
      </c>
      <c r="BF6" s="671">
        <v>0</v>
      </c>
      <c r="BG6" s="671">
        <v>4.7</v>
      </c>
      <c r="BH6" s="734">
        <v>4.4338416430000001</v>
      </c>
      <c r="BI6" s="734">
        <v>8.6942594839999998</v>
      </c>
      <c r="BJ6" s="734">
        <v>18.370680249999999</v>
      </c>
      <c r="BK6" s="734">
        <v>10.71837964</v>
      </c>
      <c r="BL6" s="734">
        <v>2.1056639760000002</v>
      </c>
      <c r="BM6" s="734">
        <v>13.065050810000001</v>
      </c>
      <c r="BN6" s="734">
        <v>72581</v>
      </c>
      <c r="BO6" s="734">
        <v>33.725379099999998</v>
      </c>
      <c r="BP6" s="734">
        <v>66.274620900000002</v>
      </c>
      <c r="BQ6" s="734">
        <v>10.1388175</v>
      </c>
      <c r="BR6" s="741">
        <v>533</v>
      </c>
      <c r="BS6" s="672">
        <v>2015</v>
      </c>
      <c r="BT6" s="672">
        <v>0</v>
      </c>
      <c r="BU6" s="671" t="s">
        <v>136</v>
      </c>
      <c r="BV6" s="702" t="s">
        <v>137</v>
      </c>
      <c r="BW6" s="674">
        <v>50000</v>
      </c>
      <c r="BX6" s="719">
        <v>65000</v>
      </c>
      <c r="BY6" s="719">
        <v>65000</v>
      </c>
      <c r="BZ6" s="719">
        <v>65000</v>
      </c>
      <c r="CA6" s="719">
        <v>50000</v>
      </c>
      <c r="CB6" s="719">
        <v>65000</v>
      </c>
      <c r="CC6" s="679" t="s">
        <v>138</v>
      </c>
      <c r="CD6" s="679">
        <v>1</v>
      </c>
      <c r="CE6" s="679">
        <v>2</v>
      </c>
      <c r="CF6" s="679">
        <v>1</v>
      </c>
      <c r="CG6" s="667" t="s">
        <v>139</v>
      </c>
      <c r="CH6" s="667" t="s">
        <v>140</v>
      </c>
      <c r="CI6" s="747">
        <v>42850</v>
      </c>
      <c r="CJ6" s="746">
        <v>12.7</v>
      </c>
      <c r="CK6" s="746">
        <v>22.2</v>
      </c>
      <c r="CL6" s="746">
        <v>13.1</v>
      </c>
      <c r="CM6" s="746">
        <v>57.8</v>
      </c>
      <c r="CN6" s="747">
        <v>7646</v>
      </c>
      <c r="CO6" s="747">
        <v>51093</v>
      </c>
      <c r="CP6" s="746">
        <v>24.2</v>
      </c>
      <c r="CQ6" s="746">
        <v>6.4</v>
      </c>
      <c r="CR6" s="746">
        <v>17.100000000000001</v>
      </c>
      <c r="CS6" s="746">
        <v>41.7</v>
      </c>
      <c r="CT6" s="749">
        <v>395</v>
      </c>
    </row>
    <row r="7" spans="1:98" ht="27.75" customHeight="1">
      <c r="A7" s="666" t="s">
        <v>144</v>
      </c>
      <c r="B7" s="667" t="s">
        <v>145</v>
      </c>
      <c r="C7" s="667" t="s">
        <v>146</v>
      </c>
      <c r="D7" s="667">
        <v>4</v>
      </c>
      <c r="E7" s="667" t="s">
        <v>99</v>
      </c>
      <c r="F7" s="667">
        <v>1</v>
      </c>
      <c r="G7" s="728">
        <v>74720</v>
      </c>
      <c r="H7" s="668">
        <v>37168</v>
      </c>
      <c r="I7" s="727">
        <v>3018669</v>
      </c>
      <c r="J7" s="718">
        <v>0.16800000000000001</v>
      </c>
      <c r="K7" s="713">
        <f>Q7/I7</f>
        <v>0.71601589972269231</v>
      </c>
      <c r="L7" s="713">
        <f>R7/I7</f>
        <v>0.15468340516962939</v>
      </c>
      <c r="M7" s="713">
        <f>S7/I7</f>
        <v>1.794665132215556E-2</v>
      </c>
      <c r="N7" s="713">
        <f>T7/I7</f>
        <v>8.6308237173403246E-2</v>
      </c>
      <c r="O7" s="713">
        <f>U7/I7</f>
        <v>7.9859699755090736E-3</v>
      </c>
      <c r="P7" s="713">
        <f>V7/I7</f>
        <v>2.1738719945777429E-2</v>
      </c>
      <c r="Q7" s="712">
        <v>2161415</v>
      </c>
      <c r="R7" s="712">
        <v>466938</v>
      </c>
      <c r="S7" s="712">
        <v>54175</v>
      </c>
      <c r="T7" s="712">
        <v>260536</v>
      </c>
      <c r="U7" s="712">
        <v>24107</v>
      </c>
      <c r="V7" s="712">
        <v>65622</v>
      </c>
      <c r="W7" s="727">
        <v>38.045022789999997</v>
      </c>
      <c r="X7" s="667">
        <v>2.5</v>
      </c>
      <c r="Y7" s="716">
        <v>0.128</v>
      </c>
      <c r="Z7" s="669">
        <v>0.08</v>
      </c>
      <c r="AA7" s="669">
        <v>0.54</v>
      </c>
      <c r="AB7" s="668">
        <v>27319</v>
      </c>
      <c r="AC7" s="667">
        <v>1</v>
      </c>
      <c r="AD7" s="673" t="s">
        <v>147</v>
      </c>
      <c r="AE7" s="667" t="s">
        <v>148</v>
      </c>
      <c r="AF7" s="288" t="s">
        <v>149</v>
      </c>
      <c r="AG7" s="288" t="s">
        <v>150</v>
      </c>
      <c r="AH7" s="288">
        <v>0</v>
      </c>
      <c r="AI7" s="288">
        <v>0</v>
      </c>
      <c r="AJ7" s="288">
        <v>0</v>
      </c>
      <c r="AK7" s="288">
        <v>1</v>
      </c>
      <c r="AL7" s="288">
        <v>0</v>
      </c>
      <c r="AM7" s="288">
        <v>0</v>
      </c>
      <c r="AN7" s="288">
        <v>0</v>
      </c>
      <c r="AO7" s="288">
        <v>0</v>
      </c>
      <c r="AP7" s="701">
        <v>1</v>
      </c>
      <c r="AQ7" s="701">
        <v>1</v>
      </c>
      <c r="AR7" s="701">
        <v>0</v>
      </c>
      <c r="AS7" s="671">
        <v>1</v>
      </c>
      <c r="AT7" s="671">
        <v>0</v>
      </c>
      <c r="AU7" s="671">
        <v>2</v>
      </c>
      <c r="AV7" s="671">
        <v>0</v>
      </c>
      <c r="AW7" s="671">
        <v>0</v>
      </c>
      <c r="AX7" s="671">
        <v>0</v>
      </c>
      <c r="AY7" s="671">
        <v>0</v>
      </c>
      <c r="AZ7" s="671">
        <v>1</v>
      </c>
      <c r="BA7" s="671">
        <v>1</v>
      </c>
      <c r="BB7" s="671">
        <v>0</v>
      </c>
      <c r="BC7" s="671">
        <v>0</v>
      </c>
      <c r="BD7" s="671">
        <v>0</v>
      </c>
      <c r="BE7" s="671">
        <v>0</v>
      </c>
      <c r="BF7" s="671">
        <v>0</v>
      </c>
      <c r="BG7" s="671">
        <v>5.9</v>
      </c>
      <c r="BH7" s="734">
        <v>4.0521650500000002</v>
      </c>
      <c r="BI7" s="734">
        <v>7.4914674369999998</v>
      </c>
      <c r="BJ7" s="734">
        <v>14.775603179999999</v>
      </c>
      <c r="BK7" s="734">
        <v>8.0118859259999997</v>
      </c>
      <c r="BL7" s="734">
        <v>1.881549278</v>
      </c>
      <c r="BM7" s="734">
        <v>16.22885763</v>
      </c>
      <c r="BN7" s="734">
        <v>56335</v>
      </c>
      <c r="BO7" s="734">
        <v>33.774859309999997</v>
      </c>
      <c r="BP7" s="734">
        <v>66.225140690000003</v>
      </c>
      <c r="BQ7" s="734">
        <v>10.99809336</v>
      </c>
      <c r="BR7" s="741">
        <v>300</v>
      </c>
      <c r="BS7" s="672">
        <v>2009</v>
      </c>
      <c r="BT7" s="672">
        <v>0</v>
      </c>
      <c r="BU7" s="671" t="s">
        <v>151</v>
      </c>
      <c r="BV7" s="674" t="s">
        <v>152</v>
      </c>
      <c r="BW7" s="674">
        <v>6000</v>
      </c>
      <c r="BX7" s="719">
        <v>6000</v>
      </c>
      <c r="BY7" s="719">
        <v>6000</v>
      </c>
      <c r="BZ7" s="719">
        <v>6000</v>
      </c>
      <c r="CA7" s="674">
        <v>6000</v>
      </c>
      <c r="CB7" s="719">
        <v>6000</v>
      </c>
      <c r="CC7" s="674" t="s">
        <v>153</v>
      </c>
      <c r="CD7" s="674">
        <v>3</v>
      </c>
      <c r="CE7" s="674">
        <v>1</v>
      </c>
      <c r="CF7" s="674">
        <v>1</v>
      </c>
      <c r="CG7" s="667" t="s">
        <v>154</v>
      </c>
      <c r="CH7" s="667" t="s">
        <v>155</v>
      </c>
      <c r="CI7" s="747">
        <v>41630</v>
      </c>
      <c r="CJ7" s="746">
        <v>12.1</v>
      </c>
      <c r="CK7" s="746">
        <v>12.6</v>
      </c>
      <c r="CL7" s="746">
        <v>8.5</v>
      </c>
      <c r="CM7" s="746">
        <v>39.9</v>
      </c>
      <c r="CN7" s="747">
        <v>1865</v>
      </c>
      <c r="CO7" s="747">
        <v>38846</v>
      </c>
      <c r="CP7" s="746">
        <v>13.1</v>
      </c>
      <c r="CQ7" s="746">
        <v>5.7</v>
      </c>
      <c r="CR7" s="746">
        <v>16.399999999999999</v>
      </c>
      <c r="CS7" s="746">
        <v>41.6</v>
      </c>
      <c r="CT7" s="749">
        <v>395</v>
      </c>
    </row>
    <row r="8" spans="1:98" ht="27.75" customHeight="1">
      <c r="A8" s="666" t="s">
        <v>156</v>
      </c>
      <c r="B8" s="667" t="s">
        <v>157</v>
      </c>
      <c r="C8" s="667" t="s">
        <v>111</v>
      </c>
      <c r="D8" s="667">
        <v>5</v>
      </c>
      <c r="E8" s="667" t="s">
        <v>158</v>
      </c>
      <c r="F8" s="667">
        <v>3</v>
      </c>
      <c r="G8" s="668">
        <v>119400</v>
      </c>
      <c r="H8" s="668">
        <v>51600</v>
      </c>
      <c r="I8" s="727">
        <v>39356104</v>
      </c>
      <c r="J8" s="718">
        <v>0.122</v>
      </c>
      <c r="K8" s="713">
        <f>Q8/I8</f>
        <v>0.34441610378913523</v>
      </c>
      <c r="L8" s="713">
        <f>R8/I8</f>
        <v>5.5330984997905279E-2</v>
      </c>
      <c r="M8" s="713">
        <f>S8/I8</f>
        <v>0.15457828346017177</v>
      </c>
      <c r="N8" s="713">
        <f>T8/I8</f>
        <v>0.3997392628091439</v>
      </c>
      <c r="O8" s="713">
        <f>U8/I8</f>
        <v>4.0329703366979615E-3</v>
      </c>
      <c r="P8" s="713">
        <f>V8/I8</f>
        <v>2.9892745481107583E-2</v>
      </c>
      <c r="Q8" s="712">
        <v>13554876</v>
      </c>
      <c r="R8" s="712">
        <v>2177612</v>
      </c>
      <c r="S8" s="712">
        <v>6083599</v>
      </c>
      <c r="T8" s="712">
        <v>15732180</v>
      </c>
      <c r="U8" s="712">
        <v>158722</v>
      </c>
      <c r="V8" s="712">
        <v>1176462</v>
      </c>
      <c r="W8" s="727">
        <v>5.8624897880000004</v>
      </c>
      <c r="X8" s="667">
        <v>10.8</v>
      </c>
      <c r="Y8" s="717">
        <v>0.1</v>
      </c>
      <c r="Z8" s="669">
        <v>7.0000000000000007E-2</v>
      </c>
      <c r="AA8" s="669">
        <v>0.46</v>
      </c>
      <c r="AB8" s="668">
        <v>21125</v>
      </c>
      <c r="AC8" s="667">
        <v>10</v>
      </c>
      <c r="AD8" s="673" t="s">
        <v>228</v>
      </c>
      <c r="AE8" s="667" t="s">
        <v>229</v>
      </c>
      <c r="AF8" s="288" t="s">
        <v>230</v>
      </c>
      <c r="AG8" s="288" t="s">
        <v>231</v>
      </c>
      <c r="AH8" s="288">
        <v>0</v>
      </c>
      <c r="AI8" s="288">
        <v>0</v>
      </c>
      <c r="AJ8" s="288">
        <v>0</v>
      </c>
      <c r="AK8" s="288">
        <v>1</v>
      </c>
      <c r="AL8" s="288">
        <v>0</v>
      </c>
      <c r="AM8" s="288">
        <v>0</v>
      </c>
      <c r="AN8" s="288">
        <v>0</v>
      </c>
      <c r="AO8" s="288">
        <v>0</v>
      </c>
      <c r="AP8" s="701">
        <v>1</v>
      </c>
      <c r="AQ8" s="701">
        <v>0</v>
      </c>
      <c r="AR8" s="701">
        <v>0</v>
      </c>
      <c r="AS8" s="671">
        <v>1</v>
      </c>
      <c r="AT8" s="671">
        <v>0</v>
      </c>
      <c r="AU8" s="671">
        <v>2</v>
      </c>
      <c r="AV8" s="671">
        <v>0</v>
      </c>
      <c r="AW8" s="671">
        <v>10</v>
      </c>
      <c r="AX8" s="671">
        <v>0</v>
      </c>
      <c r="AY8" s="671">
        <v>0</v>
      </c>
      <c r="AZ8" s="671">
        <v>1</v>
      </c>
      <c r="BA8" s="671">
        <v>1</v>
      </c>
      <c r="BB8" s="671">
        <v>0</v>
      </c>
      <c r="BC8" s="671">
        <v>0</v>
      </c>
      <c r="BD8" s="671">
        <v>0</v>
      </c>
      <c r="BE8" s="671">
        <v>0</v>
      </c>
      <c r="BF8" s="671">
        <v>0</v>
      </c>
      <c r="BG8" s="671">
        <v>4.3</v>
      </c>
      <c r="BH8" s="734">
        <v>7.8176065330000002</v>
      </c>
      <c r="BI8" s="734">
        <v>7.6750008679999997</v>
      </c>
      <c r="BJ8" s="734">
        <v>20.795441459999999</v>
      </c>
      <c r="BK8" s="734">
        <v>12.175752859999999</v>
      </c>
      <c r="BL8" s="734">
        <v>3.73460985</v>
      </c>
      <c r="BM8" s="734">
        <v>12.12432025</v>
      </c>
      <c r="BN8" s="734">
        <v>91905</v>
      </c>
      <c r="BO8" s="734">
        <v>44.371733120000002</v>
      </c>
      <c r="BP8" s="734">
        <v>55.628266879999998</v>
      </c>
      <c r="BQ8" s="734">
        <v>10.312784300000001</v>
      </c>
      <c r="BR8" s="741">
        <v>1725</v>
      </c>
      <c r="BS8" s="743" t="s">
        <v>232</v>
      </c>
      <c r="BT8" s="685" t="s">
        <v>164</v>
      </c>
      <c r="BU8" s="671" t="s">
        <v>233</v>
      </c>
      <c r="BV8" s="671" t="s">
        <v>233</v>
      </c>
      <c r="BW8" s="671" t="s">
        <v>116</v>
      </c>
      <c r="BX8" s="672">
        <v>19000</v>
      </c>
      <c r="BY8" s="672">
        <v>78909.090909090912</v>
      </c>
      <c r="BZ8" s="672">
        <v>30000</v>
      </c>
      <c r="CA8" s="672">
        <v>6000</v>
      </c>
      <c r="CB8" s="672">
        <v>300000</v>
      </c>
      <c r="CC8" s="671" t="s">
        <v>174</v>
      </c>
      <c r="CD8" s="671">
        <v>3</v>
      </c>
      <c r="CE8" s="671">
        <v>1</v>
      </c>
      <c r="CF8" s="671">
        <v>1</v>
      </c>
      <c r="CH8" s="667" t="s">
        <v>234</v>
      </c>
      <c r="CI8" s="747">
        <v>46450</v>
      </c>
      <c r="CJ8" s="746">
        <v>8.4</v>
      </c>
      <c r="CK8" s="746">
        <v>22</v>
      </c>
      <c r="CL8" s="746">
        <v>7.3</v>
      </c>
      <c r="CM8" s="746">
        <v>37.1</v>
      </c>
      <c r="CN8" s="747">
        <v>15245</v>
      </c>
      <c r="CO8" s="747">
        <v>267759</v>
      </c>
      <c r="CP8" s="746">
        <v>35.6</v>
      </c>
      <c r="CQ8" s="746">
        <v>7.7</v>
      </c>
      <c r="CR8" s="746">
        <v>10.7</v>
      </c>
      <c r="CS8" s="746">
        <v>32.9</v>
      </c>
      <c r="CT8" s="749">
        <v>1787</v>
      </c>
    </row>
    <row r="9" spans="1:98" ht="27.75" customHeight="1">
      <c r="A9" s="666" t="s">
        <v>156</v>
      </c>
      <c r="B9" s="667" t="s">
        <v>157</v>
      </c>
      <c r="C9" s="667" t="s">
        <v>111</v>
      </c>
      <c r="D9" s="667">
        <v>5</v>
      </c>
      <c r="E9" s="667" t="s">
        <v>158</v>
      </c>
      <c r="F9" s="667">
        <v>3</v>
      </c>
      <c r="G9" s="668">
        <v>119400</v>
      </c>
      <c r="H9" s="668">
        <v>51600</v>
      </c>
      <c r="I9" s="727">
        <v>39356104</v>
      </c>
      <c r="J9" s="718">
        <v>0.122</v>
      </c>
      <c r="K9" s="713">
        <f>Q9/I9</f>
        <v>0.34441610378913523</v>
      </c>
      <c r="L9" s="713">
        <f>R9/I9</f>
        <v>5.5330984997905279E-2</v>
      </c>
      <c r="M9" s="713">
        <f>S9/I9</f>
        <v>0.15457828346017177</v>
      </c>
      <c r="N9" s="713">
        <f>T9/I9</f>
        <v>0.3997392628091439</v>
      </c>
      <c r="O9" s="713">
        <f>U9/I9</f>
        <v>4.0329703366979615E-3</v>
      </c>
      <c r="P9" s="713">
        <f>V9/I9</f>
        <v>2.9892745481107583E-2</v>
      </c>
      <c r="Q9" s="712">
        <v>13554876</v>
      </c>
      <c r="R9" s="712">
        <v>2177612</v>
      </c>
      <c r="S9" s="712">
        <v>6083599</v>
      </c>
      <c r="T9" s="712">
        <v>15732180</v>
      </c>
      <c r="U9" s="712">
        <v>158722</v>
      </c>
      <c r="V9" s="712">
        <v>1176462</v>
      </c>
      <c r="W9" s="727">
        <v>5.8624897880000004</v>
      </c>
      <c r="X9" s="667">
        <v>10.8</v>
      </c>
      <c r="Y9" s="717">
        <v>0.1</v>
      </c>
      <c r="Z9" s="669">
        <v>7.0000000000000007E-2</v>
      </c>
      <c r="AA9" s="669">
        <v>0.46</v>
      </c>
      <c r="AB9" s="668">
        <v>21125</v>
      </c>
      <c r="AC9" s="667">
        <v>10</v>
      </c>
      <c r="AD9" s="673" t="s">
        <v>159</v>
      </c>
      <c r="AE9" s="667" t="s">
        <v>160</v>
      </c>
      <c r="AF9" s="288" t="s">
        <v>161</v>
      </c>
      <c r="AG9" s="288" t="s">
        <v>162</v>
      </c>
      <c r="AH9" s="288">
        <v>0</v>
      </c>
      <c r="AI9" s="288">
        <v>0</v>
      </c>
      <c r="AJ9" s="288">
        <v>0</v>
      </c>
      <c r="AK9" s="288">
        <v>0</v>
      </c>
      <c r="AL9" s="288">
        <v>0</v>
      </c>
      <c r="AM9" s="288">
        <v>0</v>
      </c>
      <c r="AN9" s="288">
        <v>0</v>
      </c>
      <c r="AO9" s="288">
        <v>0</v>
      </c>
      <c r="AP9" s="701">
        <v>1</v>
      </c>
      <c r="AQ9" s="701">
        <v>0</v>
      </c>
      <c r="AR9" s="701">
        <v>0</v>
      </c>
      <c r="AS9" s="671">
        <v>0</v>
      </c>
      <c r="AT9" s="671">
        <v>5</v>
      </c>
      <c r="AU9" s="671">
        <v>1</v>
      </c>
      <c r="AV9" s="671">
        <v>1</v>
      </c>
      <c r="AW9" s="671">
        <v>10</v>
      </c>
      <c r="AX9" s="671">
        <v>0</v>
      </c>
      <c r="AY9" s="671">
        <v>0</v>
      </c>
      <c r="AZ9" s="671">
        <v>0</v>
      </c>
      <c r="BA9" s="671">
        <v>1</v>
      </c>
      <c r="BB9" s="671">
        <v>0</v>
      </c>
      <c r="BC9" s="671">
        <v>0</v>
      </c>
      <c r="BD9" s="671">
        <v>0</v>
      </c>
      <c r="BE9" s="671">
        <v>0</v>
      </c>
      <c r="BF9" s="671">
        <v>0</v>
      </c>
      <c r="BG9" s="671">
        <v>4.3</v>
      </c>
      <c r="BH9" s="734">
        <v>7.8176065330000002</v>
      </c>
      <c r="BI9" s="734">
        <v>7.6750008679999997</v>
      </c>
      <c r="BJ9" s="734">
        <v>20.795441459999999</v>
      </c>
      <c r="BK9" s="734">
        <v>12.175752859999999</v>
      </c>
      <c r="BL9" s="734">
        <v>3.73460985</v>
      </c>
      <c r="BM9" s="734">
        <v>12.12432025</v>
      </c>
      <c r="BN9" s="734">
        <v>91905</v>
      </c>
      <c r="BO9" s="734">
        <v>44.371733120000002</v>
      </c>
      <c r="BP9" s="734">
        <v>55.628266879999998</v>
      </c>
      <c r="BQ9" s="734">
        <v>10.312784300000001</v>
      </c>
      <c r="BR9" s="741">
        <v>1725</v>
      </c>
      <c r="BS9" s="672" t="s">
        <v>163</v>
      </c>
      <c r="BT9" s="672" t="s">
        <v>164</v>
      </c>
      <c r="BU9" s="683" t="s">
        <v>165</v>
      </c>
      <c r="BV9" s="671" t="s">
        <v>166</v>
      </c>
      <c r="BW9" s="671" t="s">
        <v>116</v>
      </c>
      <c r="BX9" s="672">
        <v>30000</v>
      </c>
      <c r="BY9" s="672">
        <v>78909.090909090912</v>
      </c>
      <c r="BZ9" s="672">
        <v>30000</v>
      </c>
      <c r="CA9" s="672">
        <v>6000</v>
      </c>
      <c r="CB9" s="672">
        <v>300000</v>
      </c>
      <c r="CC9" s="671" t="s">
        <v>153</v>
      </c>
      <c r="CD9" s="671">
        <v>3</v>
      </c>
      <c r="CE9" s="671">
        <v>2</v>
      </c>
      <c r="CF9" s="671">
        <v>1</v>
      </c>
      <c r="CG9" s="667" t="s">
        <v>167</v>
      </c>
      <c r="CH9" s="667" t="s">
        <v>168</v>
      </c>
      <c r="CI9" s="747">
        <v>46450</v>
      </c>
      <c r="CJ9" s="746">
        <v>8.4</v>
      </c>
      <c r="CK9" s="746">
        <v>22</v>
      </c>
      <c r="CL9" s="746">
        <v>7.3</v>
      </c>
      <c r="CM9" s="746">
        <v>37.1</v>
      </c>
      <c r="CN9" s="747">
        <v>15245</v>
      </c>
      <c r="CO9" s="747">
        <v>267759</v>
      </c>
      <c r="CP9" s="746">
        <v>35.6</v>
      </c>
      <c r="CQ9" s="746">
        <v>7.7</v>
      </c>
      <c r="CR9" s="746">
        <v>10.7</v>
      </c>
      <c r="CS9" s="746">
        <v>32.9</v>
      </c>
      <c r="CT9" s="749">
        <v>1787</v>
      </c>
    </row>
    <row r="10" spans="1:98" ht="27.75" customHeight="1">
      <c r="A10" s="666" t="s">
        <v>156</v>
      </c>
      <c r="B10" s="667" t="s">
        <v>157</v>
      </c>
      <c r="C10" s="667" t="s">
        <v>111</v>
      </c>
      <c r="D10" s="667">
        <v>5</v>
      </c>
      <c r="E10" s="667" t="s">
        <v>158</v>
      </c>
      <c r="F10" s="667">
        <v>3</v>
      </c>
      <c r="G10" s="668">
        <v>119400</v>
      </c>
      <c r="H10" s="668">
        <v>51600</v>
      </c>
      <c r="I10" s="727">
        <v>39356104</v>
      </c>
      <c r="J10" s="718">
        <v>0.122</v>
      </c>
      <c r="K10" s="713">
        <f>Q10/I10</f>
        <v>0.34441610378913523</v>
      </c>
      <c r="L10" s="713">
        <f>R10/I10</f>
        <v>5.5330984997905279E-2</v>
      </c>
      <c r="M10" s="713">
        <f>S10/I10</f>
        <v>0.15457828346017177</v>
      </c>
      <c r="N10" s="713">
        <f>T10/I10</f>
        <v>0.3997392628091439</v>
      </c>
      <c r="O10" s="713">
        <f>U10/I10</f>
        <v>4.0329703366979615E-3</v>
      </c>
      <c r="P10" s="713">
        <f>V10/I10</f>
        <v>2.9892745481107583E-2</v>
      </c>
      <c r="Q10" s="712">
        <v>13554876</v>
      </c>
      <c r="R10" s="712">
        <v>2177612</v>
      </c>
      <c r="S10" s="712">
        <v>6083599</v>
      </c>
      <c r="T10" s="712">
        <v>15732180</v>
      </c>
      <c r="U10" s="712">
        <v>158722</v>
      </c>
      <c r="V10" s="712">
        <v>1176462</v>
      </c>
      <c r="W10" s="727">
        <v>5.8624897880000004</v>
      </c>
      <c r="X10" s="667">
        <v>10.8</v>
      </c>
      <c r="Y10" s="717">
        <v>0.1</v>
      </c>
      <c r="Z10" s="669">
        <v>7.0000000000000007E-2</v>
      </c>
      <c r="AA10" s="669">
        <v>0.46</v>
      </c>
      <c r="AB10" s="668">
        <v>21125</v>
      </c>
      <c r="AC10" s="667">
        <v>10</v>
      </c>
      <c r="AD10" s="673" t="s">
        <v>169</v>
      </c>
      <c r="AE10" s="288" t="s">
        <v>170</v>
      </c>
      <c r="AF10" s="288" t="s">
        <v>171</v>
      </c>
      <c r="AG10" s="288" t="s">
        <v>172</v>
      </c>
      <c r="AH10" s="288">
        <v>0</v>
      </c>
      <c r="AI10" s="288">
        <v>0</v>
      </c>
      <c r="AJ10" s="288">
        <v>1</v>
      </c>
      <c r="AK10" s="288">
        <v>1</v>
      </c>
      <c r="AL10" s="288">
        <v>0</v>
      </c>
      <c r="AM10" s="288">
        <v>0</v>
      </c>
      <c r="AN10" s="288">
        <v>0</v>
      </c>
      <c r="AO10" s="288">
        <v>0</v>
      </c>
      <c r="AP10" s="701">
        <v>1</v>
      </c>
      <c r="AQ10" s="701">
        <v>0</v>
      </c>
      <c r="AR10" s="701">
        <v>1</v>
      </c>
      <c r="AS10" s="671">
        <v>2</v>
      </c>
      <c r="AT10" s="671">
        <v>6</v>
      </c>
      <c r="AU10" s="671">
        <v>1</v>
      </c>
      <c r="AV10" s="671">
        <v>1</v>
      </c>
      <c r="AW10" s="671">
        <v>10</v>
      </c>
      <c r="AX10" s="671">
        <v>0</v>
      </c>
      <c r="AY10" s="671">
        <v>0</v>
      </c>
      <c r="AZ10" s="671">
        <v>0</v>
      </c>
      <c r="BA10" s="671">
        <v>1</v>
      </c>
      <c r="BB10" s="671">
        <v>0</v>
      </c>
      <c r="BC10" s="671">
        <v>0</v>
      </c>
      <c r="BD10" s="671">
        <v>0</v>
      </c>
      <c r="BE10" s="671">
        <v>0</v>
      </c>
      <c r="BF10" s="671">
        <v>0</v>
      </c>
      <c r="BG10" s="671">
        <v>4.3</v>
      </c>
      <c r="BH10" s="734">
        <v>7.8176065330000002</v>
      </c>
      <c r="BI10" s="734">
        <v>7.6750008679999997</v>
      </c>
      <c r="BJ10" s="734">
        <v>20.795441459999999</v>
      </c>
      <c r="BK10" s="734">
        <v>12.175752859999999</v>
      </c>
      <c r="BL10" s="734">
        <v>3.73460985</v>
      </c>
      <c r="BM10" s="734">
        <v>12.12432025</v>
      </c>
      <c r="BN10" s="734">
        <v>91905</v>
      </c>
      <c r="BO10" s="734">
        <v>44.371733120000002</v>
      </c>
      <c r="BP10" s="734">
        <v>55.628266879999998</v>
      </c>
      <c r="BQ10" s="734">
        <v>10.312784300000001</v>
      </c>
      <c r="BR10" s="741">
        <v>1725</v>
      </c>
      <c r="BS10" s="672">
        <v>2002</v>
      </c>
      <c r="BT10" s="672">
        <v>0</v>
      </c>
      <c r="BU10" s="671" t="s">
        <v>173</v>
      </c>
      <c r="BV10" s="680">
        <v>250000</v>
      </c>
      <c r="BW10" s="680">
        <v>250000</v>
      </c>
      <c r="BX10" s="719">
        <v>250000</v>
      </c>
      <c r="BY10" s="672">
        <v>78909.090909090912</v>
      </c>
      <c r="BZ10" s="672">
        <v>30000</v>
      </c>
      <c r="CA10" s="672">
        <v>6000</v>
      </c>
      <c r="CB10" s="672">
        <v>300000</v>
      </c>
      <c r="CC10" s="671" t="s">
        <v>174</v>
      </c>
      <c r="CD10" s="671">
        <v>3</v>
      </c>
      <c r="CE10" s="671">
        <v>5</v>
      </c>
      <c r="CF10" s="671">
        <v>0</v>
      </c>
      <c r="CG10" s="667" t="s">
        <v>175</v>
      </c>
      <c r="CH10" s="667" t="s">
        <v>176</v>
      </c>
      <c r="CI10" s="747">
        <v>46450</v>
      </c>
      <c r="CJ10" s="746">
        <v>8.4</v>
      </c>
      <c r="CK10" s="746">
        <v>22</v>
      </c>
      <c r="CL10" s="746">
        <v>7.3</v>
      </c>
      <c r="CM10" s="746">
        <v>37.1</v>
      </c>
      <c r="CN10" s="747">
        <v>15245</v>
      </c>
      <c r="CO10" s="747">
        <v>267759</v>
      </c>
      <c r="CP10" s="746">
        <v>35.6</v>
      </c>
      <c r="CQ10" s="746">
        <v>7.7</v>
      </c>
      <c r="CR10" s="746">
        <v>10.7</v>
      </c>
      <c r="CS10" s="746">
        <v>32.9</v>
      </c>
      <c r="CT10" s="749">
        <v>1787</v>
      </c>
    </row>
    <row r="11" spans="1:98" ht="27.75" customHeight="1">
      <c r="A11" s="666" t="s">
        <v>156</v>
      </c>
      <c r="B11" s="667" t="s">
        <v>157</v>
      </c>
      <c r="C11" s="667" t="s">
        <v>111</v>
      </c>
      <c r="D11" s="667">
        <v>5</v>
      </c>
      <c r="E11" s="667" t="s">
        <v>158</v>
      </c>
      <c r="F11" s="667">
        <v>3</v>
      </c>
      <c r="G11" s="668">
        <v>119400</v>
      </c>
      <c r="H11" s="668">
        <v>51600</v>
      </c>
      <c r="I11" s="727">
        <v>39356104</v>
      </c>
      <c r="J11" s="718">
        <v>0.122</v>
      </c>
      <c r="K11" s="713">
        <f>Q11/I11</f>
        <v>0.34441610378913523</v>
      </c>
      <c r="L11" s="713">
        <f>R11/I11</f>
        <v>5.5330984997905279E-2</v>
      </c>
      <c r="M11" s="713">
        <f>S11/I11</f>
        <v>0.15457828346017177</v>
      </c>
      <c r="N11" s="713">
        <f>T11/I11</f>
        <v>0.3997392628091439</v>
      </c>
      <c r="O11" s="713">
        <f>U11/I11</f>
        <v>4.0329703366979615E-3</v>
      </c>
      <c r="P11" s="713">
        <f>V11/I11</f>
        <v>2.9892745481107583E-2</v>
      </c>
      <c r="Q11" s="712">
        <v>13554876</v>
      </c>
      <c r="R11" s="712">
        <v>2177612</v>
      </c>
      <c r="S11" s="712">
        <v>6083599</v>
      </c>
      <c r="T11" s="712">
        <v>15732180</v>
      </c>
      <c r="U11" s="712">
        <v>158722</v>
      </c>
      <c r="V11" s="712">
        <v>1176462</v>
      </c>
      <c r="W11" s="727">
        <v>5.8624897880000004</v>
      </c>
      <c r="X11" s="667">
        <v>10.8</v>
      </c>
      <c r="Y11" s="717">
        <v>0.1</v>
      </c>
      <c r="Z11" s="669">
        <v>7.0000000000000007E-2</v>
      </c>
      <c r="AA11" s="669">
        <v>0.46</v>
      </c>
      <c r="AB11" s="668">
        <v>21125</v>
      </c>
      <c r="AC11" s="667">
        <v>10</v>
      </c>
      <c r="AD11" s="673" t="s">
        <v>177</v>
      </c>
      <c r="AE11" s="667" t="s">
        <v>178</v>
      </c>
      <c r="AF11" s="288" t="s">
        <v>179</v>
      </c>
      <c r="AG11" s="288" t="s">
        <v>180</v>
      </c>
      <c r="AH11" s="288">
        <v>0</v>
      </c>
      <c r="AI11" s="288">
        <v>0</v>
      </c>
      <c r="AJ11" s="288">
        <v>0</v>
      </c>
      <c r="AK11" s="288">
        <v>1</v>
      </c>
      <c r="AL11" s="288">
        <v>0</v>
      </c>
      <c r="AM11" s="288">
        <v>0</v>
      </c>
      <c r="AN11" s="288">
        <v>0</v>
      </c>
      <c r="AO11" s="288">
        <v>0</v>
      </c>
      <c r="AP11" s="701">
        <v>1</v>
      </c>
      <c r="AQ11" s="701">
        <v>0</v>
      </c>
      <c r="AR11" s="701">
        <v>0</v>
      </c>
      <c r="AS11" s="671">
        <v>2</v>
      </c>
      <c r="AT11" s="671">
        <v>9</v>
      </c>
      <c r="AU11" s="671">
        <v>1</v>
      </c>
      <c r="AV11" s="671">
        <v>1</v>
      </c>
      <c r="AW11" s="671">
        <v>10</v>
      </c>
      <c r="AX11" s="671">
        <v>0</v>
      </c>
      <c r="AY11" s="671">
        <v>0</v>
      </c>
      <c r="AZ11" s="671">
        <v>0</v>
      </c>
      <c r="BA11" s="671">
        <v>1</v>
      </c>
      <c r="BB11" s="671">
        <v>0</v>
      </c>
      <c r="BC11" s="671">
        <v>0</v>
      </c>
      <c r="BD11" s="671">
        <v>0</v>
      </c>
      <c r="BE11" s="671">
        <v>0</v>
      </c>
      <c r="BF11" s="671">
        <v>0</v>
      </c>
      <c r="BG11" s="671">
        <v>4.3</v>
      </c>
      <c r="BH11" s="734">
        <v>7.8176065330000002</v>
      </c>
      <c r="BI11" s="734">
        <v>7.6750008679999997</v>
      </c>
      <c r="BJ11" s="734">
        <v>20.795441459999999</v>
      </c>
      <c r="BK11" s="734">
        <v>12.175752859999999</v>
      </c>
      <c r="BL11" s="734">
        <v>3.73460985</v>
      </c>
      <c r="BM11" s="734">
        <v>12.12432025</v>
      </c>
      <c r="BN11" s="734">
        <v>91905</v>
      </c>
      <c r="BO11" s="734">
        <v>44.371733120000002</v>
      </c>
      <c r="BP11" s="734">
        <v>55.628266879999998</v>
      </c>
      <c r="BQ11" s="734">
        <v>10.312784300000001</v>
      </c>
      <c r="BR11" s="741">
        <v>1725</v>
      </c>
      <c r="BS11" s="672" t="s">
        <v>116</v>
      </c>
      <c r="BT11" s="672" t="s">
        <v>116</v>
      </c>
      <c r="BU11" s="711" t="s">
        <v>181</v>
      </c>
      <c r="BV11" s="671" t="s">
        <v>182</v>
      </c>
      <c r="BW11" s="671">
        <v>25000</v>
      </c>
      <c r="BX11" s="672">
        <v>50000</v>
      </c>
      <c r="BY11" s="672">
        <v>78909.090909090912</v>
      </c>
      <c r="BZ11" s="672">
        <v>30000</v>
      </c>
      <c r="CA11" s="672">
        <v>6000</v>
      </c>
      <c r="CB11" s="672">
        <v>300000</v>
      </c>
      <c r="CC11" s="671" t="s">
        <v>153</v>
      </c>
      <c r="CD11" s="671">
        <v>3</v>
      </c>
      <c r="CE11" s="671">
        <v>2</v>
      </c>
      <c r="CF11" s="671">
        <v>1</v>
      </c>
      <c r="CG11" s="667" t="s">
        <v>183</v>
      </c>
      <c r="CH11" s="667" t="s">
        <v>168</v>
      </c>
      <c r="CI11" s="747">
        <v>46450</v>
      </c>
      <c r="CJ11" s="746">
        <v>8.4</v>
      </c>
      <c r="CK11" s="746">
        <v>22</v>
      </c>
      <c r="CL11" s="746">
        <v>7.3</v>
      </c>
      <c r="CM11" s="746">
        <v>37.1</v>
      </c>
      <c r="CN11" s="747">
        <v>15245</v>
      </c>
      <c r="CO11" s="747">
        <v>267759</v>
      </c>
      <c r="CP11" s="746">
        <v>35.6</v>
      </c>
      <c r="CQ11" s="746">
        <v>7.7</v>
      </c>
      <c r="CR11" s="746">
        <v>10.7</v>
      </c>
      <c r="CS11" s="746">
        <v>32.9</v>
      </c>
      <c r="CT11" s="749">
        <v>1787</v>
      </c>
    </row>
    <row r="12" spans="1:98" ht="27.75" customHeight="1">
      <c r="A12" s="666" t="s">
        <v>156</v>
      </c>
      <c r="B12" s="667" t="s">
        <v>157</v>
      </c>
      <c r="C12" s="667" t="s">
        <v>111</v>
      </c>
      <c r="D12" s="667">
        <v>5</v>
      </c>
      <c r="E12" s="667" t="s">
        <v>158</v>
      </c>
      <c r="F12" s="667">
        <v>3</v>
      </c>
      <c r="G12" s="668">
        <v>119400</v>
      </c>
      <c r="H12" s="668">
        <v>51600</v>
      </c>
      <c r="I12" s="727">
        <v>39356104</v>
      </c>
      <c r="J12" s="718">
        <v>0.122</v>
      </c>
      <c r="K12" s="713">
        <f>Q12/I12</f>
        <v>0.34441610378913523</v>
      </c>
      <c r="L12" s="713">
        <f>R12/I12</f>
        <v>5.5330984997905279E-2</v>
      </c>
      <c r="M12" s="713">
        <f>S12/I12</f>
        <v>0.15457828346017177</v>
      </c>
      <c r="N12" s="713">
        <f>T12/I12</f>
        <v>0.3997392628091439</v>
      </c>
      <c r="O12" s="713">
        <f>U12/I12</f>
        <v>4.0329703366979615E-3</v>
      </c>
      <c r="P12" s="713">
        <f>V12/I12</f>
        <v>2.9892745481107583E-2</v>
      </c>
      <c r="Q12" s="712">
        <v>13554876</v>
      </c>
      <c r="R12" s="712">
        <v>2177612</v>
      </c>
      <c r="S12" s="712">
        <v>6083599</v>
      </c>
      <c r="T12" s="712">
        <v>15732180</v>
      </c>
      <c r="U12" s="712">
        <v>158722</v>
      </c>
      <c r="V12" s="712">
        <v>1176462</v>
      </c>
      <c r="W12" s="727">
        <v>5.8624897880000004</v>
      </c>
      <c r="X12" s="667">
        <v>10.8</v>
      </c>
      <c r="Y12" s="717">
        <v>0.1</v>
      </c>
      <c r="Z12" s="669">
        <v>7.0000000000000007E-2</v>
      </c>
      <c r="AA12" s="669">
        <v>0.46</v>
      </c>
      <c r="AB12" s="668">
        <v>21125</v>
      </c>
      <c r="AC12" s="667">
        <v>10</v>
      </c>
      <c r="AD12" s="673" t="s">
        <v>184</v>
      </c>
      <c r="AE12" s="667" t="s">
        <v>185</v>
      </c>
      <c r="AF12" s="288" t="s">
        <v>186</v>
      </c>
      <c r="AG12" s="288" t="s">
        <v>187</v>
      </c>
      <c r="AH12" s="288">
        <v>0</v>
      </c>
      <c r="AI12" s="288">
        <v>0</v>
      </c>
      <c r="AJ12" s="288">
        <v>0</v>
      </c>
      <c r="AK12" s="288">
        <v>0</v>
      </c>
      <c r="AL12" s="288">
        <v>0</v>
      </c>
      <c r="AM12" s="288">
        <v>0</v>
      </c>
      <c r="AN12" s="288">
        <v>0</v>
      </c>
      <c r="AO12" s="288">
        <v>0</v>
      </c>
      <c r="AP12" s="701">
        <v>1</v>
      </c>
      <c r="AQ12" s="701">
        <v>1</v>
      </c>
      <c r="AR12" s="701">
        <v>0</v>
      </c>
      <c r="AS12" s="671">
        <v>2</v>
      </c>
      <c r="AT12" s="671">
        <v>9</v>
      </c>
      <c r="AU12" s="671">
        <v>1</v>
      </c>
      <c r="AV12" s="671">
        <v>1</v>
      </c>
      <c r="AW12" s="671">
        <v>10</v>
      </c>
      <c r="AX12" s="671">
        <v>0</v>
      </c>
      <c r="AY12" s="671">
        <v>0</v>
      </c>
      <c r="AZ12" s="671">
        <v>0</v>
      </c>
      <c r="BA12" s="671">
        <v>1</v>
      </c>
      <c r="BB12" s="671">
        <v>0</v>
      </c>
      <c r="BC12" s="671">
        <v>0</v>
      </c>
      <c r="BD12" s="671">
        <v>0</v>
      </c>
      <c r="BE12" s="671">
        <v>0</v>
      </c>
      <c r="BF12" s="671">
        <v>0</v>
      </c>
      <c r="BG12" s="671">
        <v>4.3</v>
      </c>
      <c r="BH12" s="734">
        <v>7.8176065330000002</v>
      </c>
      <c r="BI12" s="734">
        <v>7.6750008679999997</v>
      </c>
      <c r="BJ12" s="734">
        <v>20.795441459999999</v>
      </c>
      <c r="BK12" s="734">
        <v>12.175752859999999</v>
      </c>
      <c r="BL12" s="734">
        <v>3.73460985</v>
      </c>
      <c r="BM12" s="734">
        <v>12.12432025</v>
      </c>
      <c r="BN12" s="734">
        <v>91905</v>
      </c>
      <c r="BO12" s="734">
        <v>44.371733120000002</v>
      </c>
      <c r="BP12" s="734">
        <v>55.628266879999998</v>
      </c>
      <c r="BQ12" s="734">
        <v>10.312784300000001</v>
      </c>
      <c r="BR12" s="741">
        <v>1725</v>
      </c>
      <c r="BS12" s="672" t="s">
        <v>116</v>
      </c>
      <c r="BT12" s="672" t="s">
        <v>116</v>
      </c>
      <c r="BU12" s="681">
        <v>16000</v>
      </c>
      <c r="BV12" s="671" t="s">
        <v>188</v>
      </c>
      <c r="BW12" s="671" t="s">
        <v>116</v>
      </c>
      <c r="BX12" s="672">
        <v>16000</v>
      </c>
      <c r="BY12" s="672">
        <v>78909.090909090912</v>
      </c>
      <c r="BZ12" s="672">
        <v>30000</v>
      </c>
      <c r="CA12" s="672">
        <v>6000</v>
      </c>
      <c r="CB12" s="672">
        <v>300000</v>
      </c>
      <c r="CC12" s="671" t="s">
        <v>174</v>
      </c>
      <c r="CD12" s="671">
        <v>3</v>
      </c>
      <c r="CE12" s="671">
        <v>1</v>
      </c>
      <c r="CF12" s="671">
        <v>1</v>
      </c>
      <c r="CG12" s="667" t="s">
        <v>189</v>
      </c>
      <c r="CH12" s="667" t="s">
        <v>190</v>
      </c>
      <c r="CI12" s="747">
        <v>46450</v>
      </c>
      <c r="CJ12" s="746">
        <v>8.4</v>
      </c>
      <c r="CK12" s="746">
        <v>22</v>
      </c>
      <c r="CL12" s="746">
        <v>7.3</v>
      </c>
      <c r="CM12" s="746">
        <v>37.1</v>
      </c>
      <c r="CN12" s="747">
        <v>15245</v>
      </c>
      <c r="CO12" s="747">
        <v>267759</v>
      </c>
      <c r="CP12" s="746">
        <v>35.6</v>
      </c>
      <c r="CQ12" s="746">
        <v>7.7</v>
      </c>
      <c r="CR12" s="746">
        <v>10.7</v>
      </c>
      <c r="CS12" s="746">
        <v>32.9</v>
      </c>
      <c r="CT12" s="749">
        <v>1787</v>
      </c>
    </row>
    <row r="13" spans="1:98" ht="27.75" customHeight="1">
      <c r="A13" s="666" t="s">
        <v>156</v>
      </c>
      <c r="B13" s="667" t="s">
        <v>157</v>
      </c>
      <c r="C13" s="667" t="s">
        <v>111</v>
      </c>
      <c r="D13" s="667">
        <v>5</v>
      </c>
      <c r="E13" s="667" t="s">
        <v>158</v>
      </c>
      <c r="F13" s="667">
        <v>3</v>
      </c>
      <c r="G13" s="668">
        <v>119400</v>
      </c>
      <c r="H13" s="668">
        <v>51600</v>
      </c>
      <c r="I13" s="727">
        <v>39356104</v>
      </c>
      <c r="J13" s="718">
        <v>0.122</v>
      </c>
      <c r="K13" s="713">
        <f>Q13/I13</f>
        <v>0.34441610378913523</v>
      </c>
      <c r="L13" s="713">
        <f>R13/I13</f>
        <v>5.5330984997905279E-2</v>
      </c>
      <c r="M13" s="713">
        <f>S13/I13</f>
        <v>0.15457828346017177</v>
      </c>
      <c r="N13" s="713">
        <f>T13/I13</f>
        <v>0.3997392628091439</v>
      </c>
      <c r="O13" s="713">
        <f>U13/I13</f>
        <v>4.0329703366979615E-3</v>
      </c>
      <c r="P13" s="713">
        <f>V13/I13</f>
        <v>2.9892745481107583E-2</v>
      </c>
      <c r="Q13" s="712">
        <v>13554876</v>
      </c>
      <c r="R13" s="712">
        <v>2177612</v>
      </c>
      <c r="S13" s="712">
        <v>6083599</v>
      </c>
      <c r="T13" s="712">
        <v>15732180</v>
      </c>
      <c r="U13" s="712">
        <v>158722</v>
      </c>
      <c r="V13" s="712">
        <v>1176462</v>
      </c>
      <c r="W13" s="727">
        <v>5.8624897880000004</v>
      </c>
      <c r="X13" s="667">
        <v>10.8</v>
      </c>
      <c r="Y13" s="717">
        <v>0.1</v>
      </c>
      <c r="Z13" s="669">
        <v>7.0000000000000007E-2</v>
      </c>
      <c r="AA13" s="669">
        <v>0.46</v>
      </c>
      <c r="AB13" s="668">
        <v>21125</v>
      </c>
      <c r="AC13" s="667">
        <v>10</v>
      </c>
      <c r="AD13" s="673" t="s">
        <v>191</v>
      </c>
      <c r="AE13" s="288" t="s">
        <v>192</v>
      </c>
      <c r="AF13" s="288" t="s">
        <v>193</v>
      </c>
      <c r="AG13" s="288" t="s">
        <v>187</v>
      </c>
      <c r="AH13" s="288">
        <v>0</v>
      </c>
      <c r="AI13" s="288">
        <v>1</v>
      </c>
      <c r="AJ13" s="288">
        <v>0</v>
      </c>
      <c r="AK13" s="288">
        <v>1</v>
      </c>
      <c r="AL13" s="288">
        <v>1</v>
      </c>
      <c r="AM13" s="288">
        <v>0</v>
      </c>
      <c r="AN13" s="288">
        <v>0</v>
      </c>
      <c r="AO13" s="288">
        <v>0</v>
      </c>
      <c r="AP13" s="701">
        <v>1</v>
      </c>
      <c r="AQ13" s="701">
        <v>0</v>
      </c>
      <c r="AR13" s="701">
        <v>0</v>
      </c>
      <c r="AS13" s="671">
        <v>2</v>
      </c>
      <c r="AT13" s="671">
        <v>2</v>
      </c>
      <c r="AU13" s="671">
        <v>1</v>
      </c>
      <c r="AV13" s="671">
        <v>1</v>
      </c>
      <c r="AW13" s="671">
        <v>10</v>
      </c>
      <c r="AX13" s="671">
        <v>0</v>
      </c>
      <c r="AY13" s="671">
        <v>0</v>
      </c>
      <c r="AZ13" s="671">
        <v>0</v>
      </c>
      <c r="BA13" s="671">
        <v>1</v>
      </c>
      <c r="BB13" s="671">
        <v>0</v>
      </c>
      <c r="BC13" s="671">
        <v>0</v>
      </c>
      <c r="BD13" s="671">
        <v>0</v>
      </c>
      <c r="BE13" s="671">
        <v>0</v>
      </c>
      <c r="BF13" s="671">
        <v>0</v>
      </c>
      <c r="BG13" s="671">
        <v>4.3</v>
      </c>
      <c r="BH13" s="734">
        <v>7.8176065330000002</v>
      </c>
      <c r="BI13" s="734">
        <v>7.6750008679999997</v>
      </c>
      <c r="BJ13" s="734">
        <v>20.795441459999999</v>
      </c>
      <c r="BK13" s="734">
        <v>12.175752859999999</v>
      </c>
      <c r="BL13" s="734">
        <v>3.73460985</v>
      </c>
      <c r="BM13" s="734">
        <v>12.12432025</v>
      </c>
      <c r="BN13" s="734">
        <v>91905</v>
      </c>
      <c r="BO13" s="734">
        <v>44.371733120000002</v>
      </c>
      <c r="BP13" s="734">
        <v>55.628266879999998</v>
      </c>
      <c r="BQ13" s="734">
        <v>10.312784300000001</v>
      </c>
      <c r="BR13" s="741">
        <v>1725</v>
      </c>
      <c r="BS13" s="672">
        <v>2003</v>
      </c>
      <c r="BT13" s="672">
        <v>0</v>
      </c>
      <c r="BV13" s="671" t="s">
        <v>194</v>
      </c>
      <c r="BW13" s="671" t="s">
        <v>116</v>
      </c>
      <c r="BX13" s="672">
        <v>105000</v>
      </c>
      <c r="BY13" s="672">
        <v>78909.090909090912</v>
      </c>
      <c r="BZ13" s="672">
        <v>30000</v>
      </c>
      <c r="CA13" s="672">
        <v>6000</v>
      </c>
      <c r="CB13" s="672">
        <v>300000</v>
      </c>
      <c r="CD13" s="671">
        <v>3</v>
      </c>
      <c r="CE13" s="671">
        <v>3</v>
      </c>
      <c r="CF13" s="671">
        <v>0</v>
      </c>
      <c r="CG13" s="667" t="s">
        <v>195</v>
      </c>
      <c r="CH13" s="667" t="s">
        <v>196</v>
      </c>
      <c r="CI13" s="747">
        <v>46450</v>
      </c>
      <c r="CJ13" s="746">
        <v>8.4</v>
      </c>
      <c r="CK13" s="746">
        <v>22</v>
      </c>
      <c r="CL13" s="746">
        <v>7.3</v>
      </c>
      <c r="CM13" s="746">
        <v>37.1</v>
      </c>
      <c r="CN13" s="747">
        <v>15245</v>
      </c>
      <c r="CO13" s="747">
        <v>267759</v>
      </c>
      <c r="CP13" s="746">
        <v>35.6</v>
      </c>
      <c r="CQ13" s="746">
        <v>7.7</v>
      </c>
      <c r="CR13" s="746">
        <v>10.7</v>
      </c>
      <c r="CS13" s="746">
        <v>32.9</v>
      </c>
      <c r="CT13" s="749">
        <v>1787</v>
      </c>
    </row>
    <row r="14" spans="1:98" ht="27.75" customHeight="1">
      <c r="A14" s="666" t="s">
        <v>156</v>
      </c>
      <c r="B14" s="667" t="s">
        <v>157</v>
      </c>
      <c r="C14" s="667" t="s">
        <v>111</v>
      </c>
      <c r="D14" s="667">
        <v>5</v>
      </c>
      <c r="E14" s="667" t="s">
        <v>158</v>
      </c>
      <c r="F14" s="667">
        <v>3</v>
      </c>
      <c r="G14" s="668">
        <v>119400</v>
      </c>
      <c r="H14" s="668">
        <v>51600</v>
      </c>
      <c r="I14" s="727">
        <v>39356104</v>
      </c>
      <c r="J14" s="718">
        <v>0.122</v>
      </c>
      <c r="K14" s="713">
        <f>Q14/I14</f>
        <v>0.34441610378913523</v>
      </c>
      <c r="L14" s="713">
        <f>R14/I14</f>
        <v>5.5330984997905279E-2</v>
      </c>
      <c r="M14" s="713">
        <f>S14/I14</f>
        <v>0.15457828346017177</v>
      </c>
      <c r="N14" s="713">
        <f>T14/I14</f>
        <v>0.3997392628091439</v>
      </c>
      <c r="O14" s="713">
        <f>U14/I14</f>
        <v>4.0329703366979615E-3</v>
      </c>
      <c r="P14" s="713">
        <f>V14/I14</f>
        <v>2.9892745481107583E-2</v>
      </c>
      <c r="Q14" s="712">
        <v>13554876</v>
      </c>
      <c r="R14" s="712">
        <v>2177612</v>
      </c>
      <c r="S14" s="712">
        <v>6083599</v>
      </c>
      <c r="T14" s="712">
        <v>15732180</v>
      </c>
      <c r="U14" s="712">
        <v>158722</v>
      </c>
      <c r="V14" s="712">
        <v>1176462</v>
      </c>
      <c r="W14" s="727">
        <v>5.8624897880000004</v>
      </c>
      <c r="X14" s="667">
        <v>10.8</v>
      </c>
      <c r="Y14" s="717">
        <v>0.1</v>
      </c>
      <c r="Z14" s="669">
        <v>7.0000000000000007E-2</v>
      </c>
      <c r="AA14" s="669">
        <v>0.46</v>
      </c>
      <c r="AB14" s="668">
        <v>21125</v>
      </c>
      <c r="AC14" s="667">
        <v>10</v>
      </c>
      <c r="AD14" s="673" t="s">
        <v>197</v>
      </c>
      <c r="AE14" s="667" t="s">
        <v>198</v>
      </c>
      <c r="AF14" s="288" t="s">
        <v>199</v>
      </c>
      <c r="AG14" s="288" t="s">
        <v>200</v>
      </c>
      <c r="AH14" s="288">
        <v>0</v>
      </c>
      <c r="AI14" s="288">
        <v>0</v>
      </c>
      <c r="AJ14" s="288">
        <v>0</v>
      </c>
      <c r="AK14" s="288">
        <v>0</v>
      </c>
      <c r="AL14" s="288">
        <v>1</v>
      </c>
      <c r="AM14" s="288">
        <v>0</v>
      </c>
      <c r="AN14" s="288">
        <v>0</v>
      </c>
      <c r="AO14" s="288">
        <v>0</v>
      </c>
      <c r="AP14" s="701">
        <v>1</v>
      </c>
      <c r="AQ14" s="701">
        <v>1</v>
      </c>
      <c r="AR14" s="701">
        <v>0</v>
      </c>
      <c r="AS14" s="671">
        <v>2</v>
      </c>
      <c r="AT14" s="671">
        <v>9</v>
      </c>
      <c r="AU14" s="671">
        <v>1</v>
      </c>
      <c r="AV14" s="671">
        <v>1</v>
      </c>
      <c r="AW14" s="671">
        <v>10</v>
      </c>
      <c r="AX14" s="671">
        <v>0</v>
      </c>
      <c r="AY14" s="671">
        <v>0</v>
      </c>
      <c r="AZ14" s="671">
        <v>0</v>
      </c>
      <c r="BA14" s="671">
        <v>1</v>
      </c>
      <c r="BB14" s="671">
        <v>0</v>
      </c>
      <c r="BC14" s="671">
        <v>0</v>
      </c>
      <c r="BD14" s="671">
        <v>0</v>
      </c>
      <c r="BE14" s="671">
        <v>0</v>
      </c>
      <c r="BF14" s="671">
        <v>0</v>
      </c>
      <c r="BG14" s="671">
        <v>4.3</v>
      </c>
      <c r="BH14" s="734">
        <v>7.8176065330000002</v>
      </c>
      <c r="BI14" s="734">
        <v>7.6750008679999997</v>
      </c>
      <c r="BJ14" s="734">
        <v>20.795441459999999</v>
      </c>
      <c r="BK14" s="734">
        <v>12.175752859999999</v>
      </c>
      <c r="BL14" s="734">
        <v>3.73460985</v>
      </c>
      <c r="BM14" s="734">
        <v>12.12432025</v>
      </c>
      <c r="BN14" s="734">
        <v>91905</v>
      </c>
      <c r="BO14" s="734">
        <v>44.371733120000002</v>
      </c>
      <c r="BP14" s="734">
        <v>55.628266879999998</v>
      </c>
      <c r="BQ14" s="734">
        <v>10.312784300000001</v>
      </c>
      <c r="BR14" s="741">
        <v>1725</v>
      </c>
      <c r="BS14" s="672">
        <v>2018</v>
      </c>
      <c r="BT14" s="672">
        <v>0</v>
      </c>
      <c r="BU14" s="671" t="s">
        <v>201</v>
      </c>
      <c r="BV14" s="674" t="s">
        <v>202</v>
      </c>
      <c r="BW14" s="674" t="s">
        <v>116</v>
      </c>
      <c r="BX14" s="719">
        <v>300000</v>
      </c>
      <c r="BY14" s="672">
        <v>78909.090909090912</v>
      </c>
      <c r="BZ14" s="672">
        <v>30000</v>
      </c>
      <c r="CA14" s="672">
        <v>6000</v>
      </c>
      <c r="CB14" s="672">
        <v>300000</v>
      </c>
      <c r="CE14" s="671">
        <v>5</v>
      </c>
      <c r="CF14" s="671">
        <v>0</v>
      </c>
      <c r="CG14" s="667" t="s">
        <v>203</v>
      </c>
      <c r="CH14" s="667" t="s">
        <v>176</v>
      </c>
      <c r="CI14" s="747">
        <v>46450</v>
      </c>
      <c r="CJ14" s="746">
        <v>8.4</v>
      </c>
      <c r="CK14" s="746">
        <v>22</v>
      </c>
      <c r="CL14" s="746">
        <v>7.3</v>
      </c>
      <c r="CM14" s="746">
        <v>37.1</v>
      </c>
      <c r="CN14" s="747">
        <v>15245</v>
      </c>
      <c r="CO14" s="747">
        <v>267759</v>
      </c>
      <c r="CP14" s="746">
        <v>35.6</v>
      </c>
      <c r="CQ14" s="746">
        <v>7.7</v>
      </c>
      <c r="CR14" s="746">
        <v>10.7</v>
      </c>
      <c r="CS14" s="746">
        <v>32.9</v>
      </c>
      <c r="CT14" s="749">
        <v>1787</v>
      </c>
    </row>
    <row r="15" spans="1:98" ht="27.75" customHeight="1">
      <c r="A15" s="666" t="s">
        <v>156</v>
      </c>
      <c r="B15" s="667" t="s">
        <v>157</v>
      </c>
      <c r="C15" s="667" t="s">
        <v>111</v>
      </c>
      <c r="D15" s="667">
        <v>5</v>
      </c>
      <c r="E15" s="667" t="s">
        <v>158</v>
      </c>
      <c r="F15" s="667">
        <v>3</v>
      </c>
      <c r="G15" s="668">
        <v>119400</v>
      </c>
      <c r="H15" s="668">
        <v>51600</v>
      </c>
      <c r="I15" s="727">
        <v>39356104</v>
      </c>
      <c r="J15" s="718">
        <v>0.122</v>
      </c>
      <c r="K15" s="713">
        <f>Q15/I15</f>
        <v>0.34441610378913523</v>
      </c>
      <c r="L15" s="713">
        <f>R15/I15</f>
        <v>5.5330984997905279E-2</v>
      </c>
      <c r="M15" s="713">
        <f>S15/I15</f>
        <v>0.15457828346017177</v>
      </c>
      <c r="N15" s="713">
        <f>T15/I15</f>
        <v>0.3997392628091439</v>
      </c>
      <c r="O15" s="713">
        <f>U15/I15</f>
        <v>4.0329703366979615E-3</v>
      </c>
      <c r="P15" s="713">
        <f>V15/I15</f>
        <v>2.9892745481107583E-2</v>
      </c>
      <c r="Q15" s="712">
        <v>13554876</v>
      </c>
      <c r="R15" s="712">
        <v>2177612</v>
      </c>
      <c r="S15" s="712">
        <v>6083599</v>
      </c>
      <c r="T15" s="712">
        <v>15732180</v>
      </c>
      <c r="U15" s="712">
        <v>158722</v>
      </c>
      <c r="V15" s="712">
        <v>1176462</v>
      </c>
      <c r="W15" s="727">
        <v>5.8624897880000004</v>
      </c>
      <c r="X15" s="667">
        <v>10.8</v>
      </c>
      <c r="Y15" s="717">
        <v>0.1</v>
      </c>
      <c r="Z15" s="669">
        <v>7.0000000000000007E-2</v>
      </c>
      <c r="AA15" s="669">
        <v>0.46</v>
      </c>
      <c r="AB15" s="668">
        <v>21125</v>
      </c>
      <c r="AC15" s="667">
        <v>10</v>
      </c>
      <c r="AD15" s="673" t="s">
        <v>204</v>
      </c>
      <c r="AE15" s="667" t="s">
        <v>205</v>
      </c>
      <c r="AF15" s="288" t="s">
        <v>206</v>
      </c>
      <c r="AG15" s="288" t="s">
        <v>207</v>
      </c>
      <c r="AH15" s="288">
        <v>0</v>
      </c>
      <c r="AI15" s="288">
        <v>1</v>
      </c>
      <c r="AJ15" s="288">
        <v>1</v>
      </c>
      <c r="AK15" s="288">
        <v>1</v>
      </c>
      <c r="AL15" s="288">
        <v>0</v>
      </c>
      <c r="AM15" s="288">
        <v>0</v>
      </c>
      <c r="AN15" s="288">
        <v>0</v>
      </c>
      <c r="AO15" s="288">
        <v>0</v>
      </c>
      <c r="AP15" s="701">
        <v>1</v>
      </c>
      <c r="AQ15" s="701">
        <v>1</v>
      </c>
      <c r="AR15" s="701">
        <v>1</v>
      </c>
      <c r="AS15" s="671">
        <v>2</v>
      </c>
      <c r="AT15" s="671">
        <v>9</v>
      </c>
      <c r="AU15" s="671">
        <v>1</v>
      </c>
      <c r="AV15" s="671">
        <v>1</v>
      </c>
      <c r="AW15" s="671">
        <v>10</v>
      </c>
      <c r="AX15" s="671">
        <v>0</v>
      </c>
      <c r="AY15" s="671">
        <v>0</v>
      </c>
      <c r="AZ15" s="671">
        <v>0</v>
      </c>
      <c r="BA15" s="671">
        <v>1</v>
      </c>
      <c r="BB15" s="671">
        <v>0</v>
      </c>
      <c r="BC15" s="671">
        <v>0</v>
      </c>
      <c r="BD15" s="671">
        <v>0</v>
      </c>
      <c r="BE15" s="671">
        <v>0</v>
      </c>
      <c r="BF15" s="671">
        <v>0</v>
      </c>
      <c r="BG15" s="671">
        <v>4.3</v>
      </c>
      <c r="BH15" s="734">
        <v>7.8176065330000002</v>
      </c>
      <c r="BI15" s="734">
        <v>7.6750008679999997</v>
      </c>
      <c r="BJ15" s="734">
        <v>20.795441459999999</v>
      </c>
      <c r="BK15" s="734">
        <v>12.175752859999999</v>
      </c>
      <c r="BL15" s="734">
        <v>3.73460985</v>
      </c>
      <c r="BM15" s="734">
        <v>12.12432025</v>
      </c>
      <c r="BN15" s="734">
        <v>91905</v>
      </c>
      <c r="BO15" s="734">
        <v>44.371733120000002</v>
      </c>
      <c r="BP15" s="734">
        <v>55.628266879999998</v>
      </c>
      <c r="BQ15" s="734">
        <v>10.312784300000001</v>
      </c>
      <c r="BR15" s="741">
        <v>1725</v>
      </c>
      <c r="BS15" s="672" t="s">
        <v>116</v>
      </c>
      <c r="BT15" s="672" t="s">
        <v>116</v>
      </c>
      <c r="BU15" s="671" t="s">
        <v>208</v>
      </c>
      <c r="BV15" s="701" t="s">
        <v>209</v>
      </c>
      <c r="BW15" s="671">
        <v>25000</v>
      </c>
      <c r="BX15" s="672">
        <v>50000</v>
      </c>
      <c r="BY15" s="672">
        <f>SUM(BX9:BX19)/11</f>
        <v>80136.363636363632</v>
      </c>
      <c r="BZ15" s="672">
        <v>30000</v>
      </c>
      <c r="CA15" s="672">
        <v>6000</v>
      </c>
      <c r="CB15" s="672">
        <v>300000</v>
      </c>
      <c r="CE15" s="671">
        <v>2</v>
      </c>
      <c r="CF15" s="671">
        <v>1</v>
      </c>
      <c r="CG15" s="667" t="s">
        <v>210</v>
      </c>
      <c r="CH15" s="667" t="s">
        <v>168</v>
      </c>
      <c r="CI15" s="747">
        <v>46450</v>
      </c>
      <c r="CJ15" s="746">
        <v>8.4</v>
      </c>
      <c r="CK15" s="746">
        <v>22</v>
      </c>
      <c r="CL15" s="746">
        <v>7.3</v>
      </c>
      <c r="CM15" s="746">
        <v>37.1</v>
      </c>
      <c r="CN15" s="747">
        <v>15245</v>
      </c>
      <c r="CO15" s="747">
        <v>267759</v>
      </c>
      <c r="CP15" s="746">
        <v>35.6</v>
      </c>
      <c r="CQ15" s="746">
        <v>7.7</v>
      </c>
      <c r="CR15" s="746">
        <v>10.7</v>
      </c>
      <c r="CS15" s="746">
        <v>32.9</v>
      </c>
      <c r="CT15" s="749">
        <v>1787</v>
      </c>
    </row>
    <row r="16" spans="1:98" ht="27.75" customHeight="1">
      <c r="A16" s="666" t="s">
        <v>156</v>
      </c>
      <c r="B16" s="667" t="s">
        <v>157</v>
      </c>
      <c r="C16" s="667" t="s">
        <v>111</v>
      </c>
      <c r="D16" s="667">
        <v>5</v>
      </c>
      <c r="E16" s="667" t="s">
        <v>158</v>
      </c>
      <c r="F16" s="667">
        <v>3</v>
      </c>
      <c r="G16" s="668">
        <v>119400</v>
      </c>
      <c r="H16" s="668">
        <v>51600</v>
      </c>
      <c r="I16" s="727">
        <v>39356104</v>
      </c>
      <c r="J16" s="718">
        <v>0.122</v>
      </c>
      <c r="K16" s="713">
        <f>Q16/I16</f>
        <v>0.34441610378913523</v>
      </c>
      <c r="L16" s="713">
        <f>R16/I16</f>
        <v>5.5330984997905279E-2</v>
      </c>
      <c r="M16" s="713">
        <f>S16/I16</f>
        <v>0.15457828346017177</v>
      </c>
      <c r="N16" s="713">
        <f>T16/I16</f>
        <v>0.3997392628091439</v>
      </c>
      <c r="O16" s="713">
        <f>U16/I16</f>
        <v>4.0329703366979615E-3</v>
      </c>
      <c r="P16" s="713">
        <f>V16/I16</f>
        <v>2.9892745481107583E-2</v>
      </c>
      <c r="Q16" s="712">
        <v>13554876</v>
      </c>
      <c r="R16" s="712">
        <v>2177612</v>
      </c>
      <c r="S16" s="712">
        <v>6083599</v>
      </c>
      <c r="T16" s="712">
        <v>15732180</v>
      </c>
      <c r="U16" s="712">
        <v>158722</v>
      </c>
      <c r="V16" s="712">
        <v>1176462</v>
      </c>
      <c r="W16" s="727">
        <v>5.8624897880000004</v>
      </c>
      <c r="X16" s="667">
        <v>10.8</v>
      </c>
      <c r="Y16" s="717">
        <v>0.1</v>
      </c>
      <c r="Z16" s="669">
        <v>7.0000000000000007E-2</v>
      </c>
      <c r="AA16" s="669">
        <v>0.46</v>
      </c>
      <c r="AB16" s="668">
        <v>21125</v>
      </c>
      <c r="AC16" s="667">
        <v>10</v>
      </c>
      <c r="AD16" s="673" t="s">
        <v>211</v>
      </c>
      <c r="AE16" s="667" t="s">
        <v>212</v>
      </c>
      <c r="AF16" s="288" t="s">
        <v>213</v>
      </c>
      <c r="AG16" s="288" t="s">
        <v>214</v>
      </c>
      <c r="AH16" s="288">
        <v>0</v>
      </c>
      <c r="AI16" s="288">
        <v>1</v>
      </c>
      <c r="AJ16" s="288">
        <v>0</v>
      </c>
      <c r="AK16" s="288">
        <v>1</v>
      </c>
      <c r="AL16" s="288">
        <v>0</v>
      </c>
      <c r="AM16" s="288">
        <v>0</v>
      </c>
      <c r="AN16" s="288">
        <v>0</v>
      </c>
      <c r="AO16" s="288">
        <v>0</v>
      </c>
      <c r="AP16" s="701">
        <v>1</v>
      </c>
      <c r="AQ16" s="701">
        <v>0</v>
      </c>
      <c r="AR16" s="701">
        <v>0</v>
      </c>
      <c r="AS16" s="671">
        <v>0</v>
      </c>
      <c r="AT16" s="671">
        <v>3</v>
      </c>
      <c r="AU16" s="671">
        <v>1</v>
      </c>
      <c r="AV16" s="671">
        <v>1</v>
      </c>
      <c r="AW16" s="671">
        <v>10</v>
      </c>
      <c r="AX16" s="671">
        <v>0</v>
      </c>
      <c r="AY16" s="671">
        <v>0</v>
      </c>
      <c r="AZ16" s="671">
        <v>0</v>
      </c>
      <c r="BA16" s="671">
        <v>1</v>
      </c>
      <c r="BB16" s="671">
        <v>0</v>
      </c>
      <c r="BC16" s="671">
        <v>0</v>
      </c>
      <c r="BD16" s="671">
        <v>0</v>
      </c>
      <c r="BE16" s="671">
        <v>0</v>
      </c>
      <c r="BF16" s="671">
        <v>0</v>
      </c>
      <c r="BG16" s="671">
        <v>4.3</v>
      </c>
      <c r="BH16" s="734">
        <v>7.8176065330000002</v>
      </c>
      <c r="BI16" s="734">
        <v>7.6750008679999997</v>
      </c>
      <c r="BJ16" s="734">
        <v>20.795441459999999</v>
      </c>
      <c r="BK16" s="734">
        <v>12.175752859999999</v>
      </c>
      <c r="BL16" s="734">
        <v>3.73460985</v>
      </c>
      <c r="BM16" s="734">
        <v>12.12432025</v>
      </c>
      <c r="BN16" s="734">
        <v>91905</v>
      </c>
      <c r="BO16" s="734">
        <v>44.371733120000002</v>
      </c>
      <c r="BP16" s="734">
        <v>55.628266879999998</v>
      </c>
      <c r="BQ16" s="734">
        <v>10.312784300000001</v>
      </c>
      <c r="BR16" s="741">
        <v>1725</v>
      </c>
      <c r="BS16" s="672" t="s">
        <v>116</v>
      </c>
      <c r="BT16" s="672" t="s">
        <v>116</v>
      </c>
      <c r="BU16" s="681">
        <v>8000</v>
      </c>
      <c r="BV16" s="681">
        <v>8000</v>
      </c>
      <c r="BW16" s="681">
        <v>8000</v>
      </c>
      <c r="BX16" s="672">
        <v>8000</v>
      </c>
      <c r="BY16" s="672">
        <v>78909.090909090912</v>
      </c>
      <c r="BZ16" s="672">
        <v>30000</v>
      </c>
      <c r="CA16" s="672">
        <v>6000</v>
      </c>
      <c r="CB16" s="672">
        <v>300000</v>
      </c>
      <c r="CC16" s="671" t="s">
        <v>174</v>
      </c>
      <c r="CD16" s="671">
        <v>3</v>
      </c>
      <c r="CE16" s="671">
        <v>1</v>
      </c>
      <c r="CF16" s="671">
        <v>0</v>
      </c>
      <c r="CG16" s="667" t="s">
        <v>215</v>
      </c>
      <c r="CH16" s="667" t="s">
        <v>174</v>
      </c>
      <c r="CI16" s="747">
        <v>46450</v>
      </c>
      <c r="CJ16" s="746">
        <v>8.4</v>
      </c>
      <c r="CK16" s="746">
        <v>22</v>
      </c>
      <c r="CL16" s="746">
        <v>7.3</v>
      </c>
      <c r="CM16" s="746">
        <v>37.1</v>
      </c>
      <c r="CN16" s="747">
        <v>15245</v>
      </c>
      <c r="CO16" s="747">
        <v>267759</v>
      </c>
      <c r="CP16" s="746">
        <v>35.6</v>
      </c>
      <c r="CQ16" s="746">
        <v>7.7</v>
      </c>
      <c r="CR16" s="746">
        <v>10.7</v>
      </c>
      <c r="CS16" s="746">
        <v>32.9</v>
      </c>
      <c r="CT16" s="749">
        <v>1787</v>
      </c>
    </row>
    <row r="17" spans="1:98" ht="27.75" customHeight="1">
      <c r="A17" s="666" t="s">
        <v>156</v>
      </c>
      <c r="B17" s="667" t="s">
        <v>157</v>
      </c>
      <c r="C17" s="667" t="s">
        <v>111</v>
      </c>
      <c r="D17" s="667">
        <v>5</v>
      </c>
      <c r="E17" s="667" t="s">
        <v>158</v>
      </c>
      <c r="F17" s="667">
        <v>3</v>
      </c>
      <c r="G17" s="668">
        <v>119400</v>
      </c>
      <c r="H17" s="668">
        <v>51600</v>
      </c>
      <c r="I17" s="727">
        <v>39356104</v>
      </c>
      <c r="J17" s="718">
        <v>0.122</v>
      </c>
      <c r="K17" s="713">
        <f>Q17/I17</f>
        <v>0.34441610378913523</v>
      </c>
      <c r="L17" s="713">
        <f>R17/I17</f>
        <v>5.5330984997905279E-2</v>
      </c>
      <c r="M17" s="713">
        <f>S17/I17</f>
        <v>0.15457828346017177</v>
      </c>
      <c r="N17" s="713">
        <f>T17/I17</f>
        <v>0.3997392628091439</v>
      </c>
      <c r="O17" s="713">
        <f>U17/I17</f>
        <v>4.0329703366979615E-3</v>
      </c>
      <c r="P17" s="713">
        <f>V17/I17</f>
        <v>2.9892745481107583E-2</v>
      </c>
      <c r="Q17" s="712">
        <v>13554876</v>
      </c>
      <c r="R17" s="712">
        <v>2177612</v>
      </c>
      <c r="S17" s="712">
        <v>6083599</v>
      </c>
      <c r="T17" s="712">
        <v>15732180</v>
      </c>
      <c r="U17" s="712">
        <v>158722</v>
      </c>
      <c r="V17" s="712">
        <v>1176462</v>
      </c>
      <c r="W17" s="727">
        <v>5.8624897880000004</v>
      </c>
      <c r="X17" s="667">
        <v>10.8</v>
      </c>
      <c r="Y17" s="717">
        <v>0.1</v>
      </c>
      <c r="Z17" s="669">
        <v>7.0000000000000007E-2</v>
      </c>
      <c r="AA17" s="669">
        <v>0.46</v>
      </c>
      <c r="AB17" s="668">
        <v>21125</v>
      </c>
      <c r="AC17" s="667">
        <v>10</v>
      </c>
      <c r="AD17" s="673" t="s">
        <v>216</v>
      </c>
      <c r="AE17" s="667" t="s">
        <v>217</v>
      </c>
      <c r="AF17" s="288" t="s">
        <v>218</v>
      </c>
      <c r="AG17" s="288" t="s">
        <v>214</v>
      </c>
      <c r="AH17" s="288">
        <v>0</v>
      </c>
      <c r="AI17" s="288">
        <v>0</v>
      </c>
      <c r="AJ17" s="288">
        <v>0</v>
      </c>
      <c r="AK17" s="288">
        <v>0</v>
      </c>
      <c r="AL17" s="288">
        <v>0</v>
      </c>
      <c r="AM17" s="288">
        <v>0</v>
      </c>
      <c r="AN17" s="288">
        <v>0</v>
      </c>
      <c r="AO17" s="288">
        <v>0</v>
      </c>
      <c r="AP17" s="701">
        <v>1</v>
      </c>
      <c r="AQ17" s="701">
        <v>1</v>
      </c>
      <c r="AR17" s="701">
        <v>0</v>
      </c>
      <c r="AS17" s="671">
        <v>0</v>
      </c>
      <c r="AT17" s="671">
        <v>3</v>
      </c>
      <c r="AU17" s="671">
        <v>1</v>
      </c>
      <c r="AV17" s="671">
        <v>1</v>
      </c>
      <c r="AW17" s="671">
        <v>10</v>
      </c>
      <c r="AX17" s="671">
        <v>0</v>
      </c>
      <c r="AY17" s="671">
        <v>0</v>
      </c>
      <c r="AZ17" s="671">
        <v>0</v>
      </c>
      <c r="BA17" s="671">
        <v>1</v>
      </c>
      <c r="BB17" s="671">
        <v>0</v>
      </c>
      <c r="BC17" s="671">
        <v>0</v>
      </c>
      <c r="BD17" s="671">
        <v>0</v>
      </c>
      <c r="BE17" s="671">
        <v>0</v>
      </c>
      <c r="BF17" s="671">
        <v>0</v>
      </c>
      <c r="BG17" s="671">
        <v>4.3</v>
      </c>
      <c r="BH17" s="734">
        <v>7.8176065330000002</v>
      </c>
      <c r="BI17" s="734">
        <v>7.6750008679999997</v>
      </c>
      <c r="BJ17" s="734">
        <v>20.795441459999999</v>
      </c>
      <c r="BK17" s="734">
        <v>12.175752859999999</v>
      </c>
      <c r="BL17" s="734">
        <v>3.73460985</v>
      </c>
      <c r="BM17" s="734">
        <v>12.12432025</v>
      </c>
      <c r="BN17" s="734">
        <v>91905</v>
      </c>
      <c r="BO17" s="734">
        <v>44.371733120000002</v>
      </c>
      <c r="BP17" s="734">
        <v>55.628266879999998</v>
      </c>
      <c r="BQ17" s="734">
        <v>10.312784300000001</v>
      </c>
      <c r="BR17" s="741">
        <v>1725</v>
      </c>
      <c r="BS17" s="672" t="s">
        <v>116</v>
      </c>
      <c r="BT17" s="672" t="s">
        <v>116</v>
      </c>
      <c r="BU17" s="671" t="s">
        <v>165</v>
      </c>
      <c r="BV17" s="681">
        <v>15000</v>
      </c>
      <c r="BW17" s="681">
        <v>15000</v>
      </c>
      <c r="BX17" s="672">
        <v>15000</v>
      </c>
      <c r="BY17" s="672">
        <v>78909.090909090912</v>
      </c>
      <c r="BZ17" s="672">
        <v>30000</v>
      </c>
      <c r="CA17" s="672">
        <v>6000</v>
      </c>
      <c r="CB17" s="672">
        <v>300000</v>
      </c>
      <c r="CC17" s="671" t="s">
        <v>174</v>
      </c>
      <c r="CD17" s="671">
        <v>3</v>
      </c>
      <c r="CE17" s="671">
        <v>1</v>
      </c>
      <c r="CF17" s="671">
        <v>0</v>
      </c>
      <c r="CG17" s="682" t="s">
        <v>219</v>
      </c>
      <c r="CH17" s="667" t="s">
        <v>220</v>
      </c>
      <c r="CI17" s="747">
        <v>46450</v>
      </c>
      <c r="CJ17" s="746">
        <v>8.4</v>
      </c>
      <c r="CK17" s="746">
        <v>22</v>
      </c>
      <c r="CL17" s="746">
        <v>7.3</v>
      </c>
      <c r="CM17" s="746">
        <v>37.1</v>
      </c>
      <c r="CN17" s="747">
        <v>15245</v>
      </c>
      <c r="CO17" s="747">
        <v>267759</v>
      </c>
      <c r="CP17" s="746">
        <v>35.6</v>
      </c>
      <c r="CQ17" s="746">
        <v>7.7</v>
      </c>
      <c r="CR17" s="746">
        <v>10.7</v>
      </c>
      <c r="CS17" s="746">
        <v>32.9</v>
      </c>
      <c r="CT17" s="749">
        <v>1787</v>
      </c>
    </row>
    <row r="18" spans="1:98" ht="27.75" customHeight="1">
      <c r="A18" s="666" t="s">
        <v>156</v>
      </c>
      <c r="B18" s="667" t="s">
        <v>157</v>
      </c>
      <c r="C18" s="667" t="s">
        <v>111</v>
      </c>
      <c r="D18" s="667">
        <v>5</v>
      </c>
      <c r="E18" s="667" t="s">
        <v>158</v>
      </c>
      <c r="F18" s="667">
        <v>3</v>
      </c>
      <c r="G18" s="668">
        <v>119400</v>
      </c>
      <c r="H18" s="668">
        <v>51600</v>
      </c>
      <c r="I18" s="727">
        <v>39356104</v>
      </c>
      <c r="J18" s="718">
        <v>0.122</v>
      </c>
      <c r="K18" s="713">
        <f>Q18/I18</f>
        <v>0.34441610378913523</v>
      </c>
      <c r="L18" s="713">
        <f>R18/I18</f>
        <v>5.5330984997905279E-2</v>
      </c>
      <c r="M18" s="713">
        <f>S18/I18</f>
        <v>0.15457828346017177</v>
      </c>
      <c r="N18" s="713">
        <f>T18/I18</f>
        <v>0.3997392628091439</v>
      </c>
      <c r="O18" s="713">
        <f>U18/I18</f>
        <v>4.0329703366979615E-3</v>
      </c>
      <c r="P18" s="713">
        <f>V18/I18</f>
        <v>2.9892745481107583E-2</v>
      </c>
      <c r="Q18" s="712">
        <v>13554876</v>
      </c>
      <c r="R18" s="712">
        <v>2177612</v>
      </c>
      <c r="S18" s="712">
        <v>6083599</v>
      </c>
      <c r="T18" s="712">
        <v>15732180</v>
      </c>
      <c r="U18" s="712">
        <v>158722</v>
      </c>
      <c r="V18" s="712">
        <v>1176462</v>
      </c>
      <c r="W18" s="727">
        <v>5.8624897880000004</v>
      </c>
      <c r="X18" s="667">
        <v>10.8</v>
      </c>
      <c r="Y18" s="717">
        <v>0.1</v>
      </c>
      <c r="Z18" s="669">
        <v>7.0000000000000007E-2</v>
      </c>
      <c r="AA18" s="669">
        <v>0.46</v>
      </c>
      <c r="AB18" s="668">
        <v>21125</v>
      </c>
      <c r="AC18" s="667">
        <v>10</v>
      </c>
      <c r="AD18" s="673" t="s">
        <v>221</v>
      </c>
      <c r="AE18" s="667" t="s">
        <v>222</v>
      </c>
      <c r="AF18" s="288" t="s">
        <v>223</v>
      </c>
      <c r="AG18" s="288" t="s">
        <v>214</v>
      </c>
      <c r="AH18" s="288">
        <v>0</v>
      </c>
      <c r="AI18" s="288">
        <v>1</v>
      </c>
      <c r="AJ18" s="288">
        <v>0</v>
      </c>
      <c r="AK18" s="288">
        <v>1</v>
      </c>
      <c r="AL18" s="288">
        <v>0</v>
      </c>
      <c r="AM18" s="288">
        <v>0</v>
      </c>
      <c r="AN18" s="288">
        <v>0</v>
      </c>
      <c r="AO18" s="288">
        <v>0</v>
      </c>
      <c r="AP18" s="701">
        <v>1</v>
      </c>
      <c r="AQ18" s="701">
        <v>0</v>
      </c>
      <c r="AR18" s="701">
        <v>0</v>
      </c>
      <c r="AS18" s="671">
        <v>0</v>
      </c>
      <c r="AT18" s="671">
        <v>9</v>
      </c>
      <c r="AU18" s="671">
        <v>1</v>
      </c>
      <c r="AV18" s="671">
        <v>1</v>
      </c>
      <c r="AW18" s="671">
        <v>10</v>
      </c>
      <c r="AX18" s="671">
        <v>0</v>
      </c>
      <c r="AY18" s="671">
        <v>0</v>
      </c>
      <c r="AZ18" s="671">
        <v>0</v>
      </c>
      <c r="BA18" s="671">
        <v>1</v>
      </c>
      <c r="BB18" s="671">
        <v>0</v>
      </c>
      <c r="BC18" s="671">
        <v>0</v>
      </c>
      <c r="BD18" s="671">
        <v>0</v>
      </c>
      <c r="BE18" s="671">
        <v>0</v>
      </c>
      <c r="BF18" s="671">
        <v>0</v>
      </c>
      <c r="BG18" s="671">
        <v>4.3</v>
      </c>
      <c r="BH18" s="734">
        <v>7.8176065330000002</v>
      </c>
      <c r="BI18" s="734">
        <v>7.6750008679999997</v>
      </c>
      <c r="BJ18" s="734">
        <v>20.795441459999999</v>
      </c>
      <c r="BK18" s="734">
        <v>12.175752859999999</v>
      </c>
      <c r="BL18" s="734">
        <v>3.73460985</v>
      </c>
      <c r="BM18" s="734">
        <v>12.12432025</v>
      </c>
      <c r="BN18" s="734">
        <v>91905</v>
      </c>
      <c r="BO18" s="734">
        <v>44.371733120000002</v>
      </c>
      <c r="BP18" s="734">
        <v>55.628266879999998</v>
      </c>
      <c r="BQ18" s="734">
        <v>10.312784300000001</v>
      </c>
      <c r="BR18" s="741">
        <v>1725</v>
      </c>
      <c r="BS18" s="672" t="s">
        <v>116</v>
      </c>
      <c r="BT18" s="672" t="s">
        <v>116</v>
      </c>
      <c r="BU18" s="683" t="s">
        <v>224</v>
      </c>
      <c r="BV18" s="671" t="s">
        <v>225</v>
      </c>
      <c r="BW18" s="671" t="s">
        <v>116</v>
      </c>
      <c r="BX18" s="672">
        <v>25000</v>
      </c>
      <c r="BY18" s="672">
        <v>78909.090909090912</v>
      </c>
      <c r="BZ18" s="672">
        <v>30000</v>
      </c>
      <c r="CA18" s="672">
        <v>6000</v>
      </c>
      <c r="CB18" s="672">
        <v>300000</v>
      </c>
      <c r="CC18" s="671" t="s">
        <v>174</v>
      </c>
      <c r="CD18" s="671">
        <v>3</v>
      </c>
      <c r="CE18" s="671">
        <v>2</v>
      </c>
      <c r="CF18" s="671">
        <v>1</v>
      </c>
      <c r="CG18" s="667" t="s">
        <v>226</v>
      </c>
      <c r="CH18" s="667" t="s">
        <v>227</v>
      </c>
      <c r="CI18" s="747">
        <v>46450</v>
      </c>
      <c r="CJ18" s="746">
        <v>8.4</v>
      </c>
      <c r="CK18" s="746">
        <v>22</v>
      </c>
      <c r="CL18" s="746">
        <v>7.3</v>
      </c>
      <c r="CM18" s="746">
        <v>37.1</v>
      </c>
      <c r="CN18" s="747">
        <v>15245</v>
      </c>
      <c r="CO18" s="747">
        <v>267759</v>
      </c>
      <c r="CP18" s="746">
        <v>35.6</v>
      </c>
      <c r="CQ18" s="746">
        <v>7.7</v>
      </c>
      <c r="CR18" s="746">
        <v>10.7</v>
      </c>
      <c r="CS18" s="746">
        <v>32.9</v>
      </c>
      <c r="CT18" s="749">
        <v>1787</v>
      </c>
    </row>
    <row r="19" spans="1:98" ht="27.75" customHeight="1">
      <c r="A19" s="666" t="s">
        <v>235</v>
      </c>
      <c r="B19" s="667" t="s">
        <v>236</v>
      </c>
      <c r="C19" s="667" t="s">
        <v>130</v>
      </c>
      <c r="D19" s="667">
        <v>6</v>
      </c>
      <c r="E19" s="667" t="s">
        <v>158</v>
      </c>
      <c r="F19" s="667">
        <v>3</v>
      </c>
      <c r="G19" s="668">
        <v>99690</v>
      </c>
      <c r="H19" s="668">
        <v>37124</v>
      </c>
      <c r="I19" s="727">
        <v>5770790</v>
      </c>
      <c r="J19" s="718">
        <v>9.4E-2</v>
      </c>
      <c r="K19" s="713">
        <f>Q19/I19</f>
        <v>0.67267705114897614</v>
      </c>
      <c r="L19" s="713">
        <f>R19/I19</f>
        <v>4.1786653127214815E-2</v>
      </c>
      <c r="M19" s="713">
        <f>S19/I19</f>
        <v>3.5943778928015056E-2</v>
      </c>
      <c r="N19" s="713">
        <f>T19/I19</f>
        <v>0.2278656821682993</v>
      </c>
      <c r="O19" s="713">
        <f>U19/I19</f>
        <v>6.3767699049870124E-3</v>
      </c>
      <c r="P19" s="713">
        <f>V19/I19</f>
        <v>2.575435945511793E-2</v>
      </c>
      <c r="Q19" s="712">
        <v>3881878</v>
      </c>
      <c r="R19" s="712">
        <v>241142</v>
      </c>
      <c r="S19" s="712">
        <v>207424</v>
      </c>
      <c r="T19" s="712">
        <v>1314965</v>
      </c>
      <c r="U19" s="712">
        <v>36799</v>
      </c>
      <c r="V19" s="712">
        <v>148623</v>
      </c>
      <c r="W19" s="727">
        <v>14.49665609</v>
      </c>
      <c r="X19" s="667">
        <v>1.8</v>
      </c>
      <c r="Y19" s="716">
        <v>0.13300000000000001</v>
      </c>
      <c r="Z19" s="669">
        <v>7.0000000000000007E-2</v>
      </c>
      <c r="AA19" s="669">
        <v>0.49</v>
      </c>
      <c r="AB19" s="668">
        <v>26424</v>
      </c>
      <c r="AC19" s="667">
        <v>5</v>
      </c>
      <c r="AD19" s="667" t="s">
        <v>245</v>
      </c>
      <c r="AE19" s="288" t="s">
        <v>246</v>
      </c>
      <c r="AF19" s="288" t="s">
        <v>247</v>
      </c>
      <c r="AG19" s="288" t="s">
        <v>248</v>
      </c>
      <c r="AH19" s="288">
        <v>1</v>
      </c>
      <c r="AI19" s="288">
        <v>0</v>
      </c>
      <c r="AJ19" s="288">
        <v>0</v>
      </c>
      <c r="AK19" s="288">
        <v>1</v>
      </c>
      <c r="AL19" s="288">
        <v>0</v>
      </c>
      <c r="AM19" s="288">
        <v>0</v>
      </c>
      <c r="AN19" s="288">
        <v>0</v>
      </c>
      <c r="AO19" s="288">
        <v>67000</v>
      </c>
      <c r="AP19" s="701">
        <v>1</v>
      </c>
      <c r="AQ19" s="701">
        <v>0</v>
      </c>
      <c r="AR19" s="701">
        <v>0</v>
      </c>
      <c r="AS19" s="671">
        <v>0</v>
      </c>
      <c r="AT19" s="671">
        <v>0</v>
      </c>
      <c r="AU19" s="671">
        <v>3</v>
      </c>
      <c r="AV19" s="671">
        <v>0</v>
      </c>
      <c r="AW19" s="671">
        <v>4</v>
      </c>
      <c r="AX19" s="671">
        <v>0</v>
      </c>
      <c r="AY19" s="671">
        <v>0</v>
      </c>
      <c r="AZ19" s="671">
        <v>0</v>
      </c>
      <c r="BA19" s="671">
        <v>0</v>
      </c>
      <c r="BB19" s="671">
        <v>1</v>
      </c>
      <c r="BC19" s="671">
        <v>1</v>
      </c>
      <c r="BD19" s="671">
        <v>0</v>
      </c>
      <c r="BE19" s="671">
        <v>0</v>
      </c>
      <c r="BF19" s="671">
        <v>0</v>
      </c>
      <c r="BG19" s="671">
        <v>4.5999999999999996</v>
      </c>
      <c r="BH19" s="734">
        <v>2.9558359900000002</v>
      </c>
      <c r="BI19" s="734">
        <v>7.9132924750000004</v>
      </c>
      <c r="BJ19" s="734">
        <v>25.55114494</v>
      </c>
      <c r="BK19" s="734">
        <v>14.635940550000001</v>
      </c>
      <c r="BL19" s="734">
        <v>2.4420072660000001</v>
      </c>
      <c r="BM19" s="734">
        <v>9.5538190249999992</v>
      </c>
      <c r="BN19" s="734">
        <v>87598</v>
      </c>
      <c r="BO19" s="734">
        <v>33.822744419999999</v>
      </c>
      <c r="BP19" s="734">
        <v>66.177255579999994</v>
      </c>
      <c r="BQ19" s="734">
        <v>7.6026187380000003</v>
      </c>
      <c r="BR19" s="741">
        <v>464</v>
      </c>
      <c r="BS19" s="672">
        <v>2012</v>
      </c>
      <c r="BT19" s="672">
        <v>0</v>
      </c>
      <c r="BU19" s="687" t="s">
        <v>249</v>
      </c>
      <c r="BV19" s="679" t="s">
        <v>250</v>
      </c>
      <c r="BW19" s="679" t="s">
        <v>116</v>
      </c>
      <c r="BX19" s="720">
        <v>32500</v>
      </c>
      <c r="BY19" s="721">
        <v>56500</v>
      </c>
      <c r="BZ19" s="721">
        <v>50000</v>
      </c>
      <c r="CA19" s="721">
        <v>6000</v>
      </c>
      <c r="CB19" s="721">
        <v>120000</v>
      </c>
      <c r="CC19" s="687" t="s">
        <v>174</v>
      </c>
      <c r="CD19" s="687">
        <v>3</v>
      </c>
      <c r="CE19" s="687">
        <v>1</v>
      </c>
      <c r="CF19" s="687">
        <v>1</v>
      </c>
      <c r="CG19" s="667" t="s">
        <v>251</v>
      </c>
      <c r="CH19" s="667" t="s">
        <v>252</v>
      </c>
      <c r="CI19" s="747">
        <v>42850</v>
      </c>
      <c r="CJ19" s="746">
        <v>11.6</v>
      </c>
      <c r="CK19" s="746">
        <v>16.3</v>
      </c>
      <c r="CL19" s="746">
        <v>11.8</v>
      </c>
      <c r="CM19" s="746">
        <v>52.4</v>
      </c>
      <c r="CN19" s="747">
        <v>2557</v>
      </c>
      <c r="CO19" s="747">
        <v>53903</v>
      </c>
      <c r="CP19" s="746">
        <v>13.6</v>
      </c>
      <c r="CQ19" s="746">
        <v>5.5</v>
      </c>
      <c r="CR19" s="746">
        <v>18.399999999999999</v>
      </c>
      <c r="CS19" s="746">
        <v>37</v>
      </c>
      <c r="CT19" s="749">
        <v>324</v>
      </c>
    </row>
    <row r="20" spans="1:98" ht="27.75" customHeight="1">
      <c r="A20" s="666" t="s">
        <v>235</v>
      </c>
      <c r="B20" s="667" t="s">
        <v>236</v>
      </c>
      <c r="C20" s="667" t="s">
        <v>130</v>
      </c>
      <c r="D20" s="667">
        <v>6</v>
      </c>
      <c r="E20" s="667" t="s">
        <v>158</v>
      </c>
      <c r="F20" s="667">
        <v>3</v>
      </c>
      <c r="G20" s="668">
        <v>99690</v>
      </c>
      <c r="H20" s="668">
        <v>37124</v>
      </c>
      <c r="I20" s="727">
        <v>5770790</v>
      </c>
      <c r="J20" s="718">
        <v>9.4E-2</v>
      </c>
      <c r="K20" s="713">
        <f>Q20/I20</f>
        <v>0.67267705114897614</v>
      </c>
      <c r="L20" s="713">
        <f>R20/I20</f>
        <v>4.1786653127214815E-2</v>
      </c>
      <c r="M20" s="713">
        <f>S20/I20</f>
        <v>3.5943778928015056E-2</v>
      </c>
      <c r="N20" s="713">
        <f>T20/I20</f>
        <v>0.2278656821682993</v>
      </c>
      <c r="O20" s="713">
        <f>U20/I20</f>
        <v>6.3767699049870124E-3</v>
      </c>
      <c r="P20" s="713">
        <f>V20/I20</f>
        <v>2.575435945511793E-2</v>
      </c>
      <c r="Q20" s="712">
        <v>3881878</v>
      </c>
      <c r="R20" s="712">
        <v>241142</v>
      </c>
      <c r="S20" s="712">
        <v>207424</v>
      </c>
      <c r="T20" s="712">
        <v>1314965</v>
      </c>
      <c r="U20" s="712">
        <v>36799</v>
      </c>
      <c r="V20" s="712">
        <v>148623</v>
      </c>
      <c r="W20" s="727">
        <v>14.49665609</v>
      </c>
      <c r="X20" s="667">
        <v>1.8</v>
      </c>
      <c r="Y20" s="716">
        <v>0.13300000000000001</v>
      </c>
      <c r="Z20" s="669">
        <v>7.0000000000000007E-2</v>
      </c>
      <c r="AA20" s="669">
        <v>0.49</v>
      </c>
      <c r="AB20" s="668">
        <v>26424</v>
      </c>
      <c r="AC20" s="667">
        <v>5</v>
      </c>
      <c r="AD20" s="667" t="s">
        <v>237</v>
      </c>
      <c r="AE20" s="667" t="s">
        <v>238</v>
      </c>
      <c r="AF20" s="288" t="s">
        <v>239</v>
      </c>
      <c r="AG20" s="288" t="s">
        <v>172</v>
      </c>
      <c r="AH20" s="288">
        <v>0</v>
      </c>
      <c r="AI20" s="288">
        <v>0</v>
      </c>
      <c r="AJ20" s="288">
        <v>0</v>
      </c>
      <c r="AK20" s="288">
        <v>0</v>
      </c>
      <c r="AL20" s="288">
        <v>0</v>
      </c>
      <c r="AM20" s="288">
        <v>1</v>
      </c>
      <c r="AN20" s="288">
        <v>0</v>
      </c>
      <c r="AO20" s="288">
        <v>0</v>
      </c>
      <c r="AP20" s="701">
        <v>1</v>
      </c>
      <c r="AQ20" s="701">
        <v>0</v>
      </c>
      <c r="AR20" s="701">
        <v>0</v>
      </c>
      <c r="AS20" s="671">
        <v>2</v>
      </c>
      <c r="AT20" s="671">
        <v>6</v>
      </c>
      <c r="AU20" s="671">
        <v>1</v>
      </c>
      <c r="AV20" s="671">
        <v>1</v>
      </c>
      <c r="AW20" s="671">
        <v>4</v>
      </c>
      <c r="AX20" s="671">
        <v>0</v>
      </c>
      <c r="AY20" s="671">
        <v>0</v>
      </c>
      <c r="AZ20" s="671">
        <v>0</v>
      </c>
      <c r="BA20" s="671">
        <v>0</v>
      </c>
      <c r="BB20" s="671">
        <v>0</v>
      </c>
      <c r="BC20" s="671">
        <v>1</v>
      </c>
      <c r="BD20" s="671">
        <v>0</v>
      </c>
      <c r="BE20" s="671">
        <v>0</v>
      </c>
      <c r="BF20" s="671">
        <v>0</v>
      </c>
      <c r="BG20" s="671">
        <v>4.5999999999999996</v>
      </c>
      <c r="BH20" s="734">
        <v>2.9558359900000002</v>
      </c>
      <c r="BI20" s="734">
        <v>7.9132924750000004</v>
      </c>
      <c r="BJ20" s="734">
        <v>25.55114494</v>
      </c>
      <c r="BK20" s="734">
        <v>14.635940550000001</v>
      </c>
      <c r="BL20" s="734">
        <v>2.4420072660000001</v>
      </c>
      <c r="BM20" s="734">
        <v>9.5538190249999992</v>
      </c>
      <c r="BN20" s="734">
        <v>87598</v>
      </c>
      <c r="BO20" s="734">
        <v>33.822744419999999</v>
      </c>
      <c r="BP20" s="734">
        <v>66.177255579999994</v>
      </c>
      <c r="BQ20" s="734">
        <v>7.6026187380000003</v>
      </c>
      <c r="BR20" s="741">
        <v>464</v>
      </c>
      <c r="BS20" s="685">
        <v>2001</v>
      </c>
      <c r="BT20" s="685">
        <v>0</v>
      </c>
      <c r="BU20" s="674" t="s">
        <v>240</v>
      </c>
      <c r="BV20" s="703" t="s">
        <v>241</v>
      </c>
      <c r="BW20" s="703">
        <v>6000</v>
      </c>
      <c r="BX20" s="721">
        <v>50000</v>
      </c>
      <c r="BY20" s="721">
        <v>56500</v>
      </c>
      <c r="BZ20" s="721">
        <v>50000</v>
      </c>
      <c r="CA20" s="721">
        <v>6000</v>
      </c>
      <c r="CB20" s="721">
        <v>120000</v>
      </c>
      <c r="CC20" s="687" t="s">
        <v>242</v>
      </c>
      <c r="CD20" s="687">
        <v>3</v>
      </c>
      <c r="CE20" s="687">
        <v>2</v>
      </c>
      <c r="CF20" s="687">
        <v>0</v>
      </c>
      <c r="CG20" s="667" t="s">
        <v>243</v>
      </c>
      <c r="CH20" s="688" t="s">
        <v>244</v>
      </c>
      <c r="CI20" s="747">
        <v>42850</v>
      </c>
      <c r="CJ20" s="746">
        <v>11.6</v>
      </c>
      <c r="CK20" s="746">
        <v>16.3</v>
      </c>
      <c r="CL20" s="746">
        <v>11.8</v>
      </c>
      <c r="CM20" s="746">
        <v>52.4</v>
      </c>
      <c r="CN20" s="747">
        <v>2557</v>
      </c>
      <c r="CO20" s="747">
        <v>53903</v>
      </c>
      <c r="CP20" s="746">
        <v>13.6</v>
      </c>
      <c r="CQ20" s="746">
        <v>5.5</v>
      </c>
      <c r="CR20" s="746">
        <v>18.399999999999999</v>
      </c>
      <c r="CS20" s="746">
        <v>37</v>
      </c>
      <c r="CT20" s="749">
        <v>324</v>
      </c>
    </row>
    <row r="21" spans="1:98" ht="27.75" customHeight="1">
      <c r="A21" s="666" t="s">
        <v>235</v>
      </c>
      <c r="B21" s="667" t="s">
        <v>236</v>
      </c>
      <c r="C21" s="667" t="s">
        <v>130</v>
      </c>
      <c r="D21" s="667">
        <v>6</v>
      </c>
      <c r="E21" s="667" t="s">
        <v>158</v>
      </c>
      <c r="F21" s="667">
        <v>3</v>
      </c>
      <c r="G21" s="668">
        <v>99690</v>
      </c>
      <c r="H21" s="668">
        <v>37124</v>
      </c>
      <c r="I21" s="727">
        <v>5770790</v>
      </c>
      <c r="J21" s="718">
        <v>9.4E-2</v>
      </c>
      <c r="K21" s="713">
        <f>Q21/I21</f>
        <v>0.67267705114897614</v>
      </c>
      <c r="L21" s="713">
        <f>R21/I21</f>
        <v>4.1786653127214815E-2</v>
      </c>
      <c r="M21" s="713">
        <f>S21/I21</f>
        <v>3.5943778928015056E-2</v>
      </c>
      <c r="N21" s="713">
        <f>T21/I21</f>
        <v>0.2278656821682993</v>
      </c>
      <c r="O21" s="713">
        <f>U21/I21</f>
        <v>6.3767699049870124E-3</v>
      </c>
      <c r="P21" s="713">
        <f>V21/I21</f>
        <v>2.575435945511793E-2</v>
      </c>
      <c r="Q21" s="712">
        <v>3881878</v>
      </c>
      <c r="R21" s="712">
        <v>241142</v>
      </c>
      <c r="S21" s="712">
        <v>207424</v>
      </c>
      <c r="T21" s="712">
        <v>1314965</v>
      </c>
      <c r="U21" s="712">
        <v>36799</v>
      </c>
      <c r="V21" s="712">
        <v>148623</v>
      </c>
      <c r="W21" s="727">
        <v>14.49665609</v>
      </c>
      <c r="X21" s="667">
        <v>1.8</v>
      </c>
      <c r="Y21" s="716">
        <v>0.13300000000000001</v>
      </c>
      <c r="Z21" s="669">
        <v>7.0000000000000007E-2</v>
      </c>
      <c r="AA21" s="669">
        <v>0.49</v>
      </c>
      <c r="AB21" s="668">
        <v>26424</v>
      </c>
      <c r="AC21" s="667">
        <v>5</v>
      </c>
      <c r="AD21" s="667" t="s">
        <v>253</v>
      </c>
      <c r="AE21" s="667" t="s">
        <v>254</v>
      </c>
      <c r="AF21" s="288" t="s">
        <v>255</v>
      </c>
      <c r="AG21" s="288" t="s">
        <v>207</v>
      </c>
      <c r="AH21" s="288">
        <v>0</v>
      </c>
      <c r="AI21" s="288">
        <v>0</v>
      </c>
      <c r="AJ21" s="288">
        <v>0</v>
      </c>
      <c r="AK21" s="288">
        <v>1</v>
      </c>
      <c r="AL21" s="288">
        <v>1</v>
      </c>
      <c r="AM21" s="288">
        <v>1</v>
      </c>
      <c r="AN21" s="288">
        <v>0</v>
      </c>
      <c r="AO21" s="288">
        <v>0</v>
      </c>
      <c r="AP21" s="701">
        <v>0</v>
      </c>
      <c r="AQ21" s="701">
        <v>0</v>
      </c>
      <c r="AR21" s="701">
        <v>0</v>
      </c>
      <c r="AS21" s="671">
        <v>2</v>
      </c>
      <c r="AT21" s="671">
        <v>1</v>
      </c>
      <c r="AU21" s="671">
        <v>1</v>
      </c>
      <c r="AV21" s="671">
        <v>1</v>
      </c>
      <c r="AW21" s="671">
        <v>4</v>
      </c>
      <c r="AX21" s="671">
        <v>0</v>
      </c>
      <c r="AY21" s="671">
        <v>0</v>
      </c>
      <c r="AZ21" s="671">
        <v>0</v>
      </c>
      <c r="BA21" s="671">
        <v>0</v>
      </c>
      <c r="BB21" s="671">
        <v>0</v>
      </c>
      <c r="BC21" s="671">
        <v>1</v>
      </c>
      <c r="BD21" s="671">
        <v>0</v>
      </c>
      <c r="BE21" s="671">
        <v>0</v>
      </c>
      <c r="BF21" s="671">
        <v>0</v>
      </c>
      <c r="BG21" s="671">
        <v>4.5999999999999996</v>
      </c>
      <c r="BH21" s="734">
        <v>2.9558359900000002</v>
      </c>
      <c r="BI21" s="734">
        <v>7.9132924750000004</v>
      </c>
      <c r="BJ21" s="734">
        <v>25.55114494</v>
      </c>
      <c r="BK21" s="734">
        <v>14.635940550000001</v>
      </c>
      <c r="BL21" s="734">
        <v>2.4420072660000001</v>
      </c>
      <c r="BM21" s="734">
        <v>9.5538190249999992</v>
      </c>
      <c r="BN21" s="734">
        <v>87598</v>
      </c>
      <c r="BO21" s="734">
        <v>33.822744419999999</v>
      </c>
      <c r="BP21" s="734">
        <v>66.177255579999994</v>
      </c>
      <c r="BQ21" s="734">
        <v>7.6026187380000003</v>
      </c>
      <c r="BR21" s="741">
        <v>464</v>
      </c>
      <c r="BS21" s="672" t="s">
        <v>116</v>
      </c>
      <c r="BU21" s="671" t="s">
        <v>256</v>
      </c>
      <c r="BV21" s="703" t="s">
        <v>257</v>
      </c>
      <c r="BW21" s="703">
        <v>7000</v>
      </c>
      <c r="BX21" s="721">
        <v>30000</v>
      </c>
      <c r="BY21" s="721">
        <v>56500</v>
      </c>
      <c r="BZ21" s="721">
        <v>50000</v>
      </c>
      <c r="CA21" s="721">
        <v>6000</v>
      </c>
      <c r="CB21" s="721">
        <v>120000</v>
      </c>
      <c r="CC21" s="687" t="s">
        <v>258</v>
      </c>
      <c r="CD21" s="687">
        <v>3</v>
      </c>
      <c r="CE21" s="687">
        <v>2</v>
      </c>
      <c r="CF21" s="687">
        <v>0</v>
      </c>
      <c r="CG21" s="667" t="s">
        <v>259</v>
      </c>
      <c r="CH21" s="689" t="s">
        <v>260</v>
      </c>
      <c r="CI21" s="747">
        <v>42850</v>
      </c>
      <c r="CJ21" s="746">
        <v>11.6</v>
      </c>
      <c r="CK21" s="746">
        <v>16.3</v>
      </c>
      <c r="CL21" s="746">
        <v>11.8</v>
      </c>
      <c r="CM21" s="746">
        <v>52.4</v>
      </c>
      <c r="CN21" s="747">
        <v>2557</v>
      </c>
      <c r="CO21" s="747">
        <v>53903</v>
      </c>
      <c r="CP21" s="746">
        <v>13.6</v>
      </c>
      <c r="CQ21" s="746">
        <v>5.5</v>
      </c>
      <c r="CR21" s="746">
        <v>18.399999999999999</v>
      </c>
      <c r="CS21" s="746">
        <v>37</v>
      </c>
      <c r="CT21" s="749">
        <v>324</v>
      </c>
    </row>
    <row r="22" spans="1:98" ht="27.75" customHeight="1">
      <c r="A22" s="666" t="s">
        <v>235</v>
      </c>
      <c r="B22" s="667" t="s">
        <v>236</v>
      </c>
      <c r="C22" s="667" t="s">
        <v>130</v>
      </c>
      <c r="D22" s="667">
        <v>6</v>
      </c>
      <c r="E22" s="667" t="s">
        <v>158</v>
      </c>
      <c r="F22" s="667">
        <v>3</v>
      </c>
      <c r="G22" s="668">
        <v>99690</v>
      </c>
      <c r="H22" s="668">
        <v>37124</v>
      </c>
      <c r="I22" s="727">
        <v>5770790</v>
      </c>
      <c r="J22" s="718">
        <v>9.4E-2</v>
      </c>
      <c r="K22" s="713">
        <f>Q22/I22</f>
        <v>0.67267705114897614</v>
      </c>
      <c r="L22" s="713">
        <f>R22/I22</f>
        <v>4.1786653127214815E-2</v>
      </c>
      <c r="M22" s="713">
        <f>S22/I22</f>
        <v>3.5943778928015056E-2</v>
      </c>
      <c r="N22" s="713">
        <f>T22/I22</f>
        <v>0.2278656821682993</v>
      </c>
      <c r="O22" s="713">
        <f>U22/I22</f>
        <v>6.3767699049870124E-3</v>
      </c>
      <c r="P22" s="713">
        <f>V22/I22</f>
        <v>2.575435945511793E-2</v>
      </c>
      <c r="Q22" s="712">
        <v>3881878</v>
      </c>
      <c r="R22" s="712">
        <v>241142</v>
      </c>
      <c r="S22" s="712">
        <v>207424</v>
      </c>
      <c r="T22" s="712">
        <v>1314965</v>
      </c>
      <c r="U22" s="712">
        <v>36799</v>
      </c>
      <c r="V22" s="712">
        <v>148623</v>
      </c>
      <c r="W22" s="727">
        <v>14.49665609</v>
      </c>
      <c r="X22" s="667">
        <v>1.8</v>
      </c>
      <c r="Y22" s="716">
        <v>0.13300000000000001</v>
      </c>
      <c r="Z22" s="669">
        <v>7.0000000000000007E-2</v>
      </c>
      <c r="AA22" s="669">
        <v>0.49</v>
      </c>
      <c r="AB22" s="668">
        <v>26424</v>
      </c>
      <c r="AC22" s="667">
        <v>5</v>
      </c>
      <c r="AD22" s="667" t="s">
        <v>261</v>
      </c>
      <c r="AE22" s="667" t="s">
        <v>262</v>
      </c>
      <c r="AF22" s="288" t="s">
        <v>263</v>
      </c>
      <c r="AG22" s="288" t="s">
        <v>115</v>
      </c>
      <c r="AH22" s="288">
        <v>0</v>
      </c>
      <c r="AI22" s="288">
        <v>0</v>
      </c>
      <c r="AJ22" s="288">
        <v>0</v>
      </c>
      <c r="AK22" s="288">
        <v>1</v>
      </c>
      <c r="AL22" s="288">
        <v>0</v>
      </c>
      <c r="AM22" s="288">
        <v>0</v>
      </c>
      <c r="AN22" s="288">
        <v>0</v>
      </c>
      <c r="AO22" s="288">
        <v>0</v>
      </c>
      <c r="AP22" s="701">
        <v>1</v>
      </c>
      <c r="AQ22" s="701">
        <v>0</v>
      </c>
      <c r="AR22" s="701">
        <v>0</v>
      </c>
      <c r="AS22" s="671">
        <v>2</v>
      </c>
      <c r="AT22" s="671">
        <v>1</v>
      </c>
      <c r="AU22" s="671">
        <v>1</v>
      </c>
      <c r="AV22" s="671">
        <v>1</v>
      </c>
      <c r="AW22" s="671">
        <v>4</v>
      </c>
      <c r="AX22" s="671">
        <v>0</v>
      </c>
      <c r="AY22" s="671">
        <v>0</v>
      </c>
      <c r="AZ22" s="671">
        <v>0</v>
      </c>
      <c r="BA22" s="671">
        <v>0</v>
      </c>
      <c r="BB22" s="671">
        <v>0</v>
      </c>
      <c r="BC22" s="671">
        <v>1</v>
      </c>
      <c r="BD22" s="671">
        <v>0</v>
      </c>
      <c r="BE22" s="671">
        <v>0</v>
      </c>
      <c r="BF22" s="671">
        <v>0</v>
      </c>
      <c r="BG22" s="671">
        <v>4.5999999999999996</v>
      </c>
      <c r="BH22" s="734">
        <v>2.9558359900000002</v>
      </c>
      <c r="BI22" s="734">
        <v>7.9132924750000004</v>
      </c>
      <c r="BJ22" s="734">
        <v>25.55114494</v>
      </c>
      <c r="BK22" s="734">
        <v>14.635940550000001</v>
      </c>
      <c r="BL22" s="734">
        <v>2.4420072660000001</v>
      </c>
      <c r="BM22" s="734">
        <v>9.5538190249999992</v>
      </c>
      <c r="BN22" s="734">
        <v>87598</v>
      </c>
      <c r="BO22" s="734">
        <v>33.822744419999999</v>
      </c>
      <c r="BP22" s="734">
        <v>66.177255579999994</v>
      </c>
      <c r="BQ22" s="734">
        <v>7.6026187380000003</v>
      </c>
      <c r="BR22" s="741">
        <v>464</v>
      </c>
      <c r="BS22" s="685">
        <v>2013</v>
      </c>
      <c r="BT22" s="685">
        <v>0</v>
      </c>
      <c r="BU22" s="671" t="s">
        <v>264</v>
      </c>
      <c r="BV22" s="703" t="s">
        <v>265</v>
      </c>
      <c r="BW22" s="703">
        <v>45000</v>
      </c>
      <c r="BX22" s="720">
        <v>120000</v>
      </c>
      <c r="BY22" s="720">
        <f>SUM(BX18:BX22)/5</f>
        <v>51500</v>
      </c>
      <c r="BZ22" s="720">
        <v>50000</v>
      </c>
      <c r="CA22" s="720">
        <v>6000</v>
      </c>
      <c r="CB22" s="720">
        <v>120000</v>
      </c>
      <c r="CC22" s="671" t="s">
        <v>266</v>
      </c>
      <c r="CD22" s="671">
        <v>3</v>
      </c>
      <c r="CE22" s="671">
        <v>3</v>
      </c>
      <c r="CF22" s="671">
        <v>1</v>
      </c>
      <c r="CG22" s="667" t="s">
        <v>267</v>
      </c>
      <c r="CH22" s="667" t="s">
        <v>268</v>
      </c>
      <c r="CI22" s="747">
        <v>42850</v>
      </c>
      <c r="CJ22" s="746">
        <v>11.6</v>
      </c>
      <c r="CK22" s="746">
        <v>16.3</v>
      </c>
      <c r="CL22" s="746">
        <v>11.8</v>
      </c>
      <c r="CM22" s="746">
        <v>52.4</v>
      </c>
      <c r="CN22" s="747">
        <v>2557</v>
      </c>
      <c r="CO22" s="747">
        <v>53903</v>
      </c>
      <c r="CP22" s="746">
        <v>13.6</v>
      </c>
      <c r="CQ22" s="746">
        <v>5.5</v>
      </c>
      <c r="CR22" s="746">
        <v>18.399999999999999</v>
      </c>
      <c r="CS22" s="746">
        <v>37</v>
      </c>
      <c r="CT22" s="749">
        <v>324</v>
      </c>
    </row>
    <row r="23" spans="1:98" ht="27.75" customHeight="1">
      <c r="A23" s="666" t="s">
        <v>235</v>
      </c>
      <c r="B23" s="667" t="s">
        <v>236</v>
      </c>
      <c r="C23" s="667" t="s">
        <v>130</v>
      </c>
      <c r="D23" s="667">
        <v>6</v>
      </c>
      <c r="E23" s="667" t="s">
        <v>158</v>
      </c>
      <c r="F23" s="667">
        <v>3</v>
      </c>
      <c r="G23" s="668">
        <v>99690</v>
      </c>
      <c r="H23" s="668">
        <v>37124</v>
      </c>
      <c r="I23" s="727">
        <v>5770790</v>
      </c>
      <c r="J23" s="718">
        <v>9.4E-2</v>
      </c>
      <c r="K23" s="713">
        <f>Q23/I23</f>
        <v>0.67267705114897614</v>
      </c>
      <c r="L23" s="713">
        <f>R23/I23</f>
        <v>4.1786653127214815E-2</v>
      </c>
      <c r="M23" s="713">
        <f>S23/I23</f>
        <v>3.5943778928015056E-2</v>
      </c>
      <c r="N23" s="713">
        <f>T23/I23</f>
        <v>0.2278656821682993</v>
      </c>
      <c r="O23" s="713">
        <f>U23/I23</f>
        <v>6.3767699049870124E-3</v>
      </c>
      <c r="P23" s="713">
        <f>V23/I23</f>
        <v>2.575435945511793E-2</v>
      </c>
      <c r="Q23" s="712">
        <v>3881878</v>
      </c>
      <c r="R23" s="712">
        <v>241142</v>
      </c>
      <c r="S23" s="712">
        <v>207424</v>
      </c>
      <c r="T23" s="712">
        <v>1314965</v>
      </c>
      <c r="U23" s="712">
        <v>36799</v>
      </c>
      <c r="V23" s="712">
        <v>148623</v>
      </c>
      <c r="W23" s="727">
        <v>14.49665609</v>
      </c>
      <c r="X23" s="667">
        <v>1.8</v>
      </c>
      <c r="Y23" s="716">
        <v>0.13300000000000001</v>
      </c>
      <c r="Z23" s="669">
        <v>7.0000000000000007E-2</v>
      </c>
      <c r="AA23" s="669">
        <v>0.49</v>
      </c>
      <c r="AB23" s="668">
        <v>26424</v>
      </c>
      <c r="AC23" s="667">
        <v>5</v>
      </c>
      <c r="AD23" s="667" t="s">
        <v>269</v>
      </c>
      <c r="AE23" s="667" t="s">
        <v>189</v>
      </c>
      <c r="AF23" s="288" t="s">
        <v>270</v>
      </c>
      <c r="AG23" s="288" t="s">
        <v>214</v>
      </c>
      <c r="AH23" s="288">
        <v>0</v>
      </c>
      <c r="AI23" s="288">
        <v>1</v>
      </c>
      <c r="AJ23" s="288">
        <v>0</v>
      </c>
      <c r="AK23" s="288">
        <v>0</v>
      </c>
      <c r="AL23" s="288">
        <v>0</v>
      </c>
      <c r="AM23" s="288">
        <v>0</v>
      </c>
      <c r="AN23" s="288">
        <v>0</v>
      </c>
      <c r="AO23" s="288">
        <v>0</v>
      </c>
      <c r="AP23" s="701">
        <v>1</v>
      </c>
      <c r="AQ23" s="701">
        <v>1</v>
      </c>
      <c r="AR23" s="701">
        <v>0</v>
      </c>
      <c r="AS23" s="671">
        <v>2</v>
      </c>
      <c r="AT23" s="671">
        <v>3</v>
      </c>
      <c r="AU23" s="671">
        <v>1</v>
      </c>
      <c r="AV23" s="671">
        <v>1</v>
      </c>
      <c r="AW23" s="671">
        <v>4</v>
      </c>
      <c r="AX23" s="671">
        <v>0</v>
      </c>
      <c r="AY23" s="671">
        <v>0</v>
      </c>
      <c r="AZ23" s="671">
        <v>0</v>
      </c>
      <c r="BA23" s="671">
        <v>0</v>
      </c>
      <c r="BB23" s="671">
        <v>0</v>
      </c>
      <c r="BC23" s="671">
        <v>1</v>
      </c>
      <c r="BD23" s="671">
        <v>0</v>
      </c>
      <c r="BE23" s="671">
        <v>0</v>
      </c>
      <c r="BF23" s="671">
        <v>0</v>
      </c>
      <c r="BG23" s="671">
        <v>4.5999999999999996</v>
      </c>
      <c r="BH23" s="734">
        <v>2.9558359900000002</v>
      </c>
      <c r="BI23" s="734">
        <v>7.9132924750000004</v>
      </c>
      <c r="BJ23" s="734">
        <v>25.55114494</v>
      </c>
      <c r="BK23" s="734">
        <v>14.635940550000001</v>
      </c>
      <c r="BL23" s="734">
        <v>2.4420072660000001</v>
      </c>
      <c r="BM23" s="734">
        <v>9.5538190249999992</v>
      </c>
      <c r="BN23" s="734">
        <v>87598</v>
      </c>
      <c r="BO23" s="734">
        <v>33.822744419999999</v>
      </c>
      <c r="BP23" s="734">
        <v>66.177255579999994</v>
      </c>
      <c r="BQ23" s="734">
        <v>7.6026187380000003</v>
      </c>
      <c r="BR23" s="741">
        <v>464</v>
      </c>
      <c r="BS23" s="672" t="s">
        <v>116</v>
      </c>
      <c r="BT23" s="672" t="s">
        <v>116</v>
      </c>
      <c r="BU23" s="671" t="s">
        <v>271</v>
      </c>
      <c r="BV23" s="703" t="s">
        <v>272</v>
      </c>
      <c r="BW23" s="703">
        <v>25000</v>
      </c>
      <c r="BX23" s="721">
        <v>50000</v>
      </c>
      <c r="BY23" s="721">
        <v>56500</v>
      </c>
      <c r="BZ23" s="721">
        <v>50000</v>
      </c>
      <c r="CA23" s="721">
        <v>6000</v>
      </c>
      <c r="CB23" s="721">
        <v>120000</v>
      </c>
      <c r="CC23" s="687" t="s">
        <v>258</v>
      </c>
      <c r="CD23" s="687">
        <v>3</v>
      </c>
      <c r="CE23" s="687">
        <v>2</v>
      </c>
      <c r="CF23" s="687">
        <v>0</v>
      </c>
      <c r="CG23" s="667" t="s">
        <v>243</v>
      </c>
      <c r="CH23" s="667" t="s">
        <v>260</v>
      </c>
      <c r="CI23" s="747">
        <v>42850</v>
      </c>
      <c r="CJ23" s="746">
        <v>11.6</v>
      </c>
      <c r="CK23" s="746">
        <v>16.3</v>
      </c>
      <c r="CL23" s="746">
        <v>11.8</v>
      </c>
      <c r="CM23" s="746">
        <v>52.4</v>
      </c>
      <c r="CN23" s="747">
        <v>2557</v>
      </c>
      <c r="CO23" s="747">
        <v>53903</v>
      </c>
      <c r="CP23" s="746">
        <v>13.6</v>
      </c>
      <c r="CQ23" s="746">
        <v>5.5</v>
      </c>
      <c r="CR23" s="746">
        <v>18.399999999999999</v>
      </c>
      <c r="CS23" s="746">
        <v>37</v>
      </c>
      <c r="CT23" s="749">
        <v>324</v>
      </c>
    </row>
    <row r="24" spans="1:98" ht="27.75" customHeight="1">
      <c r="A24" s="666" t="s">
        <v>273</v>
      </c>
      <c r="B24" s="667" t="s">
        <v>274</v>
      </c>
      <c r="C24" s="667" t="s">
        <v>275</v>
      </c>
      <c r="D24" s="667">
        <v>7</v>
      </c>
      <c r="E24" s="667" t="s">
        <v>158</v>
      </c>
      <c r="F24" s="667">
        <v>3</v>
      </c>
      <c r="G24" s="668">
        <v>106320</v>
      </c>
      <c r="H24" s="668">
        <v>48007</v>
      </c>
      <c r="I24" s="727">
        <v>3611317</v>
      </c>
      <c r="J24" s="718">
        <v>9.8000000000000004E-2</v>
      </c>
      <c r="K24" s="713">
        <f>Q24/I24</f>
        <v>0.64124002406878156</v>
      </c>
      <c r="L24" s="713">
        <f>R24/I24</f>
        <v>0.10773548818893496</v>
      </c>
      <c r="M24" s="713">
        <f>S24/I24</f>
        <v>5.060619159159941E-2</v>
      </c>
      <c r="N24" s="713">
        <f>T24/I24</f>
        <v>0.18247608836333115</v>
      </c>
      <c r="O24" s="713">
        <f>U24/I24</f>
        <v>2.2590096632336622E-3</v>
      </c>
      <c r="P24" s="713">
        <f>V24/I24</f>
        <v>1.942726157797834E-2</v>
      </c>
      <c r="Q24" s="712">
        <v>2315721</v>
      </c>
      <c r="R24" s="712">
        <v>389067</v>
      </c>
      <c r="S24" s="712">
        <v>182755</v>
      </c>
      <c r="T24" s="712">
        <v>658979</v>
      </c>
      <c r="U24" s="712">
        <v>8158</v>
      </c>
      <c r="V24" s="712">
        <v>70158</v>
      </c>
      <c r="W24" s="727">
        <v>3.3457209560000001</v>
      </c>
      <c r="X24" s="667">
        <v>0.2</v>
      </c>
      <c r="Y24" s="716">
        <v>0.13700000000000001</v>
      </c>
      <c r="Z24" s="669">
        <v>0.06</v>
      </c>
      <c r="AA24" s="669">
        <v>0.56999999999999995</v>
      </c>
      <c r="AB24" s="668">
        <v>35853</v>
      </c>
      <c r="AC24" s="667">
        <v>2</v>
      </c>
      <c r="AD24" s="667" t="s">
        <v>280</v>
      </c>
      <c r="AE24" s="288" t="s">
        <v>281</v>
      </c>
      <c r="AF24" s="288" t="s">
        <v>282</v>
      </c>
      <c r="AG24" s="288" t="s">
        <v>283</v>
      </c>
      <c r="AH24" s="288">
        <v>0</v>
      </c>
      <c r="AI24" s="288">
        <v>0</v>
      </c>
      <c r="AJ24" s="288">
        <v>0</v>
      </c>
      <c r="AK24" s="288">
        <v>0</v>
      </c>
      <c r="AL24" s="288">
        <v>0</v>
      </c>
      <c r="AM24" s="288">
        <v>0</v>
      </c>
      <c r="AN24" s="288">
        <v>0</v>
      </c>
      <c r="AO24" s="288">
        <v>0</v>
      </c>
      <c r="AP24" s="701">
        <v>0</v>
      </c>
      <c r="AQ24" s="701">
        <v>0</v>
      </c>
      <c r="AR24" s="701">
        <v>0</v>
      </c>
      <c r="AS24" s="671">
        <v>0</v>
      </c>
      <c r="AT24" s="671">
        <v>0</v>
      </c>
      <c r="AU24" s="671">
        <v>2</v>
      </c>
      <c r="AV24" s="671">
        <v>0</v>
      </c>
      <c r="AW24" s="671">
        <v>1</v>
      </c>
      <c r="AX24" s="671">
        <v>0</v>
      </c>
      <c r="AY24" s="671">
        <v>0</v>
      </c>
      <c r="AZ24" s="671">
        <v>1</v>
      </c>
      <c r="BA24" s="671">
        <v>1</v>
      </c>
      <c r="BB24" s="671">
        <v>0</v>
      </c>
      <c r="BC24" s="671">
        <v>0</v>
      </c>
      <c r="BD24" s="671">
        <v>0</v>
      </c>
      <c r="BE24" s="671">
        <v>0</v>
      </c>
      <c r="BF24" s="671">
        <v>1</v>
      </c>
      <c r="BG24" s="671">
        <v>5.5</v>
      </c>
      <c r="BH24" s="734">
        <v>3.6831866799999999</v>
      </c>
      <c r="BI24" s="734">
        <v>7.1650095519999999</v>
      </c>
      <c r="BJ24" s="734">
        <v>21.952350410000001</v>
      </c>
      <c r="BK24" s="734">
        <v>16.571307050000001</v>
      </c>
      <c r="BL24" s="734">
        <v>2.9897000089999999</v>
      </c>
      <c r="BM24" s="734">
        <v>10.140715930000001</v>
      </c>
      <c r="BN24" s="734">
        <v>90213</v>
      </c>
      <c r="BO24" s="734">
        <v>33.849952510000001</v>
      </c>
      <c r="BP24" s="734">
        <v>66.150047490000006</v>
      </c>
      <c r="BQ24" s="734">
        <v>11.423620400000001</v>
      </c>
      <c r="BR24" s="741">
        <v>295</v>
      </c>
      <c r="BS24" s="672">
        <v>2020</v>
      </c>
      <c r="BT24" s="672">
        <v>1</v>
      </c>
      <c r="BU24" s="671" t="s">
        <v>284</v>
      </c>
      <c r="BV24" s="701" t="s">
        <v>285</v>
      </c>
      <c r="BW24" s="701">
        <v>2500</v>
      </c>
      <c r="BX24" s="672">
        <v>10000</v>
      </c>
      <c r="BY24" s="672">
        <v>10000</v>
      </c>
      <c r="BZ24" s="672">
        <v>10000</v>
      </c>
      <c r="CA24" s="701">
        <v>2500</v>
      </c>
      <c r="CB24" s="672">
        <v>10000</v>
      </c>
      <c r="CC24" s="671" t="s">
        <v>174</v>
      </c>
      <c r="CD24" s="671">
        <v>3</v>
      </c>
      <c r="CE24" s="671">
        <v>1</v>
      </c>
      <c r="CF24" s="671">
        <v>1</v>
      </c>
      <c r="CG24" s="667" t="s">
        <v>234</v>
      </c>
      <c r="CH24" s="667" t="s">
        <v>286</v>
      </c>
      <c r="CI24" s="747">
        <v>46600</v>
      </c>
      <c r="CJ24" s="746">
        <v>10.3</v>
      </c>
      <c r="CK24" s="746">
        <v>12.2</v>
      </c>
      <c r="CL24" s="746">
        <v>6</v>
      </c>
      <c r="CM24" s="746">
        <v>47</v>
      </c>
      <c r="CN24" s="747">
        <v>1471</v>
      </c>
      <c r="CO24" s="747">
        <v>41686</v>
      </c>
      <c r="CP24" s="746">
        <v>10.199999999999999</v>
      </c>
      <c r="CQ24" s="746">
        <v>10.6</v>
      </c>
      <c r="CR24" s="746">
        <v>19.600000000000001</v>
      </c>
      <c r="CS24" s="746">
        <v>29</v>
      </c>
      <c r="CT24" s="749">
        <v>311</v>
      </c>
    </row>
    <row r="25" spans="1:98" ht="27.75" customHeight="1">
      <c r="A25" s="666" t="s">
        <v>273</v>
      </c>
      <c r="B25" s="667" t="s">
        <v>274</v>
      </c>
      <c r="C25" s="667" t="s">
        <v>275</v>
      </c>
      <c r="D25" s="667">
        <v>7</v>
      </c>
      <c r="E25" s="667" t="s">
        <v>158</v>
      </c>
      <c r="F25" s="667">
        <v>3</v>
      </c>
      <c r="G25" s="668">
        <v>106320</v>
      </c>
      <c r="H25" s="668">
        <v>48007</v>
      </c>
      <c r="I25" s="727">
        <v>3611317</v>
      </c>
      <c r="J25" s="718">
        <v>9.8000000000000004E-2</v>
      </c>
      <c r="K25" s="713">
        <f>Q25/I25</f>
        <v>0.64124002406878156</v>
      </c>
      <c r="L25" s="713">
        <f>R25/I25</f>
        <v>0.10773548818893496</v>
      </c>
      <c r="M25" s="713">
        <f>S25/I25</f>
        <v>5.060619159159941E-2</v>
      </c>
      <c r="N25" s="713">
        <f>T25/I25</f>
        <v>0.18247608836333115</v>
      </c>
      <c r="O25" s="713">
        <f>U25/I25</f>
        <v>2.2590096632336622E-3</v>
      </c>
      <c r="P25" s="713">
        <f>V25/I25</f>
        <v>1.942726157797834E-2</v>
      </c>
      <c r="Q25" s="712">
        <v>2315721</v>
      </c>
      <c r="R25" s="712">
        <v>389067</v>
      </c>
      <c r="S25" s="712">
        <v>182755</v>
      </c>
      <c r="T25" s="712">
        <v>658979</v>
      </c>
      <c r="U25" s="712">
        <v>8158</v>
      </c>
      <c r="V25" s="712">
        <v>70158</v>
      </c>
      <c r="W25" s="727">
        <v>3.3457209560000001</v>
      </c>
      <c r="X25" s="667">
        <v>0.2</v>
      </c>
      <c r="Y25" s="716">
        <v>0.13700000000000001</v>
      </c>
      <c r="Z25" s="669">
        <v>0.06</v>
      </c>
      <c r="AA25" s="669">
        <v>0.56999999999999995</v>
      </c>
      <c r="AB25" s="668">
        <v>35853</v>
      </c>
      <c r="AC25" s="667">
        <v>2</v>
      </c>
      <c r="AD25" s="667" t="s">
        <v>276</v>
      </c>
      <c r="AE25" s="288" t="s">
        <v>277</v>
      </c>
      <c r="AF25" s="288" t="s">
        <v>278</v>
      </c>
      <c r="AG25" s="288" t="s">
        <v>187</v>
      </c>
      <c r="AH25" s="288">
        <v>0</v>
      </c>
      <c r="AI25" s="288">
        <v>0</v>
      </c>
      <c r="AJ25" s="288">
        <v>0</v>
      </c>
      <c r="AK25" s="288">
        <v>1</v>
      </c>
      <c r="AL25" s="288">
        <v>0</v>
      </c>
      <c r="AM25" s="288">
        <v>0</v>
      </c>
      <c r="AN25" s="288">
        <v>0</v>
      </c>
      <c r="AO25" s="288">
        <v>0</v>
      </c>
      <c r="AP25" s="701">
        <v>0</v>
      </c>
      <c r="AQ25" s="701">
        <v>0</v>
      </c>
      <c r="AR25" s="701">
        <v>0</v>
      </c>
      <c r="AT25" s="671">
        <v>9</v>
      </c>
      <c r="AU25" s="671">
        <v>1</v>
      </c>
      <c r="AV25" s="671">
        <v>1</v>
      </c>
      <c r="AW25" s="671">
        <v>1</v>
      </c>
      <c r="AX25" s="671">
        <v>0</v>
      </c>
      <c r="AY25" s="671">
        <v>0</v>
      </c>
      <c r="AZ25" s="671">
        <v>0</v>
      </c>
      <c r="BA25" s="671">
        <v>1</v>
      </c>
      <c r="BB25" s="671">
        <v>0</v>
      </c>
      <c r="BC25" s="671">
        <v>0</v>
      </c>
      <c r="BD25" s="671">
        <v>0</v>
      </c>
      <c r="BE25" s="671">
        <v>0</v>
      </c>
      <c r="BF25" s="671">
        <v>0</v>
      </c>
      <c r="BG25" s="671">
        <v>5.5</v>
      </c>
      <c r="BH25" s="734">
        <v>3.6831866799999999</v>
      </c>
      <c r="BI25" s="734">
        <v>7.1650095519999999</v>
      </c>
      <c r="BJ25" s="734">
        <v>21.952350410000001</v>
      </c>
      <c r="BK25" s="734">
        <v>16.571307050000001</v>
      </c>
      <c r="BL25" s="734">
        <v>2.9897000089999999</v>
      </c>
      <c r="BM25" s="734">
        <v>10.140715930000001</v>
      </c>
      <c r="BN25" s="734">
        <v>90213</v>
      </c>
      <c r="BO25" s="734">
        <v>33.849952510000001</v>
      </c>
      <c r="BP25" s="734">
        <v>66.150047490000006</v>
      </c>
      <c r="BQ25" s="734">
        <v>11.423620400000001</v>
      </c>
      <c r="BR25" s="741">
        <v>295</v>
      </c>
      <c r="BS25" s="672" t="s">
        <v>116</v>
      </c>
      <c r="BT25" s="672" t="s">
        <v>116</v>
      </c>
      <c r="BU25" s="671" t="s">
        <v>278</v>
      </c>
      <c r="BV25" s="671" t="s">
        <v>278</v>
      </c>
      <c r="BW25" s="671" t="s">
        <v>116</v>
      </c>
      <c r="BX25" s="672" t="s">
        <v>278</v>
      </c>
      <c r="BY25" s="672">
        <v>10000</v>
      </c>
      <c r="BZ25" s="672">
        <v>10000</v>
      </c>
      <c r="CA25" s="701">
        <v>2500</v>
      </c>
      <c r="CB25" s="672">
        <v>10000</v>
      </c>
      <c r="CC25" s="671" t="s">
        <v>278</v>
      </c>
      <c r="CG25" s="667" t="s">
        <v>278</v>
      </c>
      <c r="CH25" s="724" t="s">
        <v>279</v>
      </c>
      <c r="CI25" s="747">
        <v>46600</v>
      </c>
      <c r="CJ25" s="746">
        <v>10.3</v>
      </c>
      <c r="CK25" s="746">
        <v>12.2</v>
      </c>
      <c r="CL25" s="746">
        <v>6</v>
      </c>
      <c r="CM25" s="746">
        <v>47</v>
      </c>
      <c r="CN25" s="747">
        <v>1471</v>
      </c>
      <c r="CO25" s="747">
        <v>41686</v>
      </c>
      <c r="CP25" s="746">
        <v>10.199999999999999</v>
      </c>
      <c r="CQ25" s="746">
        <v>10.6</v>
      </c>
      <c r="CR25" s="746">
        <v>19.600000000000001</v>
      </c>
      <c r="CS25" s="746">
        <v>29</v>
      </c>
      <c r="CT25" s="749">
        <v>311</v>
      </c>
    </row>
    <row r="26" spans="1:98" ht="27.75" customHeight="1">
      <c r="A26" s="666" t="s">
        <v>287</v>
      </c>
      <c r="B26" s="667" t="s">
        <v>288</v>
      </c>
      <c r="C26" s="667" t="s">
        <v>289</v>
      </c>
      <c r="D26" s="667">
        <v>8</v>
      </c>
      <c r="E26" s="667" t="s">
        <v>158</v>
      </c>
      <c r="F26" s="667">
        <v>3</v>
      </c>
      <c r="G26" s="668">
        <v>94320</v>
      </c>
      <c r="H26" s="668">
        <v>44037</v>
      </c>
      <c r="I26" s="727">
        <v>993635</v>
      </c>
      <c r="J26" s="718">
        <v>9.4E-2</v>
      </c>
      <c r="K26" s="713">
        <f>Q26/I26</f>
        <v>0.61489178621928575</v>
      </c>
      <c r="L26" s="713">
        <f>R26/I26</f>
        <v>0.23027872407876132</v>
      </c>
      <c r="M26" s="713">
        <f>S26/I26</f>
        <v>4.3902439024390241E-2</v>
      </c>
      <c r="N26" s="713">
        <f>T26/I26</f>
        <v>0.10597352146411912</v>
      </c>
      <c r="O26" s="713">
        <f>U26/I26</f>
        <v>3.0745696357314307E-3</v>
      </c>
      <c r="P26" s="713">
        <f>V26/I26</f>
        <v>2.6444318084608533E-2</v>
      </c>
      <c r="Q26" s="712">
        <v>610978</v>
      </c>
      <c r="R26" s="712">
        <v>228813</v>
      </c>
      <c r="S26" s="712">
        <v>43623</v>
      </c>
      <c r="T26" s="712">
        <v>105299</v>
      </c>
      <c r="U26" s="712">
        <v>3055</v>
      </c>
      <c r="V26" s="712">
        <v>26276</v>
      </c>
      <c r="W26" s="727">
        <v>18.29995989</v>
      </c>
      <c r="X26" s="667">
        <v>0.4</v>
      </c>
      <c r="Y26" s="716">
        <v>0.127</v>
      </c>
      <c r="Z26" s="669">
        <v>0.08</v>
      </c>
      <c r="AA26" s="669">
        <v>0.6</v>
      </c>
      <c r="AB26" s="668">
        <v>39705</v>
      </c>
      <c r="AC26" s="667">
        <v>2</v>
      </c>
      <c r="AD26" s="667" t="s">
        <v>290</v>
      </c>
      <c r="AE26" s="288" t="s">
        <v>291</v>
      </c>
      <c r="AF26" s="288" t="s">
        <v>292</v>
      </c>
      <c r="AG26" s="288" t="s">
        <v>187</v>
      </c>
      <c r="AH26" s="288">
        <v>0</v>
      </c>
      <c r="AI26" s="288">
        <v>0</v>
      </c>
      <c r="AJ26" s="288">
        <v>0</v>
      </c>
      <c r="AK26" s="288">
        <v>1</v>
      </c>
      <c r="AL26" s="288">
        <v>0</v>
      </c>
      <c r="AM26" s="288">
        <v>0</v>
      </c>
      <c r="AN26" s="288">
        <v>1</v>
      </c>
      <c r="AO26" s="288">
        <v>0</v>
      </c>
      <c r="AP26" s="701">
        <v>1</v>
      </c>
      <c r="AQ26" s="701">
        <v>1</v>
      </c>
      <c r="AR26" s="701">
        <v>1</v>
      </c>
      <c r="AS26" s="671">
        <v>0</v>
      </c>
      <c r="AU26" s="671">
        <v>1</v>
      </c>
      <c r="AV26" s="671">
        <v>1</v>
      </c>
      <c r="AW26" s="671">
        <v>2</v>
      </c>
      <c r="AX26" s="671">
        <v>0</v>
      </c>
      <c r="AY26" s="671">
        <v>0</v>
      </c>
      <c r="AZ26" s="671">
        <v>0</v>
      </c>
      <c r="BA26" s="671">
        <v>0</v>
      </c>
      <c r="BB26" s="671">
        <v>0</v>
      </c>
      <c r="BC26" s="671">
        <v>0</v>
      </c>
      <c r="BD26" s="671">
        <v>0</v>
      </c>
      <c r="BE26" s="671">
        <v>0</v>
      </c>
      <c r="BF26" s="671">
        <v>0</v>
      </c>
      <c r="BG26" s="671">
        <v>6.4</v>
      </c>
      <c r="BH26" s="734">
        <v>2.960480752</v>
      </c>
      <c r="BI26" s="734">
        <v>7.9396848269999998</v>
      </c>
      <c r="BJ26" s="734">
        <v>18.764621640000001</v>
      </c>
      <c r="BK26" s="734">
        <v>13.047235280000001</v>
      </c>
      <c r="BL26" s="734">
        <v>2.3966580980000001</v>
      </c>
      <c r="BM26" s="734">
        <v>11.122978099999999</v>
      </c>
      <c r="BN26" s="734">
        <v>79325</v>
      </c>
      <c r="BO26" s="734">
        <v>28.040359899999999</v>
      </c>
      <c r="BP26" s="734">
        <v>71.959640100000001</v>
      </c>
      <c r="BQ26" s="734">
        <v>10.65449871</v>
      </c>
      <c r="BR26" s="741" t="s">
        <v>116</v>
      </c>
      <c r="BS26" s="672">
        <v>2000</v>
      </c>
      <c r="BT26" s="672" t="s">
        <v>116</v>
      </c>
      <c r="BU26" s="671" t="s">
        <v>293</v>
      </c>
      <c r="BV26" s="701" t="s">
        <v>294</v>
      </c>
      <c r="BW26" s="701">
        <v>60000</v>
      </c>
      <c r="BX26" s="672">
        <v>100000</v>
      </c>
      <c r="BY26" s="672">
        <v>100000</v>
      </c>
      <c r="BZ26" s="672">
        <v>100000</v>
      </c>
      <c r="CA26" s="701">
        <v>60000</v>
      </c>
      <c r="CB26" s="672">
        <v>100000</v>
      </c>
      <c r="CC26" s="671" t="s">
        <v>153</v>
      </c>
      <c r="CD26" s="671">
        <v>3</v>
      </c>
      <c r="CE26" s="671">
        <v>2</v>
      </c>
      <c r="CF26" s="671">
        <v>1</v>
      </c>
      <c r="CG26" s="667" t="s">
        <v>295</v>
      </c>
      <c r="CH26" s="667" t="s">
        <v>296</v>
      </c>
      <c r="CI26" s="747">
        <v>45030</v>
      </c>
      <c r="CJ26" s="746">
        <v>11.9</v>
      </c>
      <c r="CK26" s="746">
        <v>14</v>
      </c>
      <c r="CL26" s="746">
        <v>8.6999999999999993</v>
      </c>
      <c r="CM26" s="746">
        <v>37.299999999999997</v>
      </c>
      <c r="CN26" s="746">
        <v>647</v>
      </c>
      <c r="CO26" s="747">
        <v>9965</v>
      </c>
      <c r="CP26" s="746">
        <v>18</v>
      </c>
      <c r="CQ26" s="746">
        <v>4.5999999999999996</v>
      </c>
      <c r="CR26" s="746">
        <v>20.399999999999999</v>
      </c>
      <c r="CS26" s="746">
        <v>39.6</v>
      </c>
    </row>
    <row r="27" spans="1:98" ht="27.75" customHeight="1">
      <c r="A27" s="666" t="s">
        <v>287</v>
      </c>
      <c r="B27" s="667" t="s">
        <v>288</v>
      </c>
      <c r="C27" s="667" t="s">
        <v>289</v>
      </c>
      <c r="D27" s="667">
        <v>8</v>
      </c>
      <c r="E27" s="667" t="s">
        <v>158</v>
      </c>
      <c r="F27" s="667">
        <v>3</v>
      </c>
      <c r="G27" s="668">
        <v>94320</v>
      </c>
      <c r="H27" s="668">
        <v>44037</v>
      </c>
      <c r="I27" s="727">
        <v>993635</v>
      </c>
      <c r="J27" s="718">
        <v>9.4E-2</v>
      </c>
      <c r="K27" s="713">
        <f>Q27/I27</f>
        <v>0.61489178621928575</v>
      </c>
      <c r="L27" s="713">
        <f>R27/I27</f>
        <v>0.23027872407876132</v>
      </c>
      <c r="M27" s="713">
        <f>S27/I27</f>
        <v>4.3902439024390241E-2</v>
      </c>
      <c r="N27" s="713">
        <f>T27/I27</f>
        <v>0.10597352146411912</v>
      </c>
      <c r="O27" s="713">
        <f>U27/I27</f>
        <v>3.0745696357314307E-3</v>
      </c>
      <c r="P27" s="713">
        <f>V27/I27</f>
        <v>2.6444318084608533E-2</v>
      </c>
      <c r="Q27" s="712">
        <v>610978</v>
      </c>
      <c r="R27" s="712">
        <v>228813</v>
      </c>
      <c r="S27" s="712">
        <v>43623</v>
      </c>
      <c r="T27" s="712">
        <v>105299</v>
      </c>
      <c r="U27" s="712">
        <v>3055</v>
      </c>
      <c r="V27" s="712">
        <v>26276</v>
      </c>
      <c r="W27" s="727">
        <v>18.29995989</v>
      </c>
      <c r="X27" s="667">
        <v>0.4</v>
      </c>
      <c r="Y27" s="716">
        <v>0.127</v>
      </c>
      <c r="Z27" s="669">
        <v>0.08</v>
      </c>
      <c r="AA27" s="669">
        <v>0.6</v>
      </c>
      <c r="AB27" s="668">
        <v>39705</v>
      </c>
      <c r="AC27" s="667">
        <v>2</v>
      </c>
      <c r="AD27" s="667" t="s">
        <v>297</v>
      </c>
      <c r="AE27" s="667" t="s">
        <v>298</v>
      </c>
      <c r="AF27" s="288" t="s">
        <v>299</v>
      </c>
      <c r="AG27" s="288" t="s">
        <v>300</v>
      </c>
      <c r="AH27" s="288">
        <v>0</v>
      </c>
      <c r="AI27" s="288">
        <v>0</v>
      </c>
      <c r="AJ27" s="288">
        <v>0</v>
      </c>
      <c r="AK27" s="288">
        <v>1</v>
      </c>
      <c r="AL27" s="288">
        <v>0</v>
      </c>
      <c r="AM27" s="288">
        <v>0</v>
      </c>
      <c r="AN27" s="288">
        <v>1</v>
      </c>
      <c r="AO27" s="288">
        <v>0</v>
      </c>
      <c r="AP27" s="701">
        <v>0</v>
      </c>
      <c r="AQ27" s="701">
        <v>1</v>
      </c>
      <c r="AR27" s="701">
        <v>0</v>
      </c>
      <c r="AS27" s="671">
        <v>0</v>
      </c>
      <c r="AT27" s="671">
        <v>1</v>
      </c>
      <c r="AU27" s="671">
        <v>1</v>
      </c>
      <c r="AV27" s="671">
        <v>1</v>
      </c>
      <c r="AW27" s="671">
        <v>2</v>
      </c>
      <c r="AX27" s="671">
        <v>0</v>
      </c>
      <c r="AY27" s="671">
        <v>0</v>
      </c>
      <c r="AZ27" s="671">
        <v>0</v>
      </c>
      <c r="BA27" s="671">
        <v>0</v>
      </c>
      <c r="BB27" s="671">
        <v>0</v>
      </c>
      <c r="BC27" s="671">
        <v>0</v>
      </c>
      <c r="BD27" s="671">
        <v>0</v>
      </c>
      <c r="BE27" s="671">
        <v>0</v>
      </c>
      <c r="BF27" s="671">
        <v>0</v>
      </c>
      <c r="BG27" s="671">
        <v>6.4</v>
      </c>
      <c r="BH27" s="734">
        <v>2.960480752</v>
      </c>
      <c r="BI27" s="734">
        <v>7.9396848269999998</v>
      </c>
      <c r="BJ27" s="734">
        <v>18.764621640000001</v>
      </c>
      <c r="BK27" s="734">
        <v>13.047235280000001</v>
      </c>
      <c r="BL27" s="734">
        <v>2.3966580980000001</v>
      </c>
      <c r="BM27" s="734">
        <v>11.122978099999999</v>
      </c>
      <c r="BN27" s="734">
        <v>79325</v>
      </c>
      <c r="BO27" s="734">
        <v>28.040359899999999</v>
      </c>
      <c r="BP27" s="734">
        <v>71.959640100000001</v>
      </c>
      <c r="BQ27" s="734">
        <v>10.65449871</v>
      </c>
      <c r="BR27" s="741" t="s">
        <v>116</v>
      </c>
      <c r="BS27" s="672">
        <v>2021</v>
      </c>
      <c r="BT27" s="672">
        <v>1</v>
      </c>
      <c r="BU27" s="671" t="s">
        <v>301</v>
      </c>
      <c r="BV27" s="671" t="s">
        <v>302</v>
      </c>
      <c r="BW27" s="671" t="s">
        <v>116</v>
      </c>
      <c r="BX27" s="672">
        <v>100000</v>
      </c>
      <c r="BY27" s="672">
        <v>100000</v>
      </c>
      <c r="BZ27" s="672">
        <v>100000</v>
      </c>
      <c r="CA27" s="701">
        <v>60000</v>
      </c>
      <c r="CB27" s="672">
        <v>100000</v>
      </c>
      <c r="CC27" s="671" t="s">
        <v>303</v>
      </c>
      <c r="CD27" s="671">
        <v>3</v>
      </c>
      <c r="CE27" s="671">
        <v>2</v>
      </c>
      <c r="CF27" s="671">
        <v>1</v>
      </c>
      <c r="CG27" s="667" t="s">
        <v>304</v>
      </c>
      <c r="CH27" s="667" t="s">
        <v>305</v>
      </c>
      <c r="CI27" s="747">
        <v>45030</v>
      </c>
      <c r="CJ27" s="746">
        <v>11.9</v>
      </c>
      <c r="CK27" s="746">
        <v>14</v>
      </c>
      <c r="CL27" s="746">
        <v>8.6999999999999993</v>
      </c>
      <c r="CM27" s="746">
        <v>37.299999999999997</v>
      </c>
      <c r="CN27" s="746">
        <v>647</v>
      </c>
      <c r="CO27" s="747">
        <v>9965</v>
      </c>
      <c r="CP27" s="746">
        <v>18</v>
      </c>
      <c r="CQ27" s="746">
        <v>4.5999999999999996</v>
      </c>
      <c r="CR27" s="746">
        <v>20.399999999999999</v>
      </c>
      <c r="CS27" s="746">
        <v>39.6</v>
      </c>
    </row>
    <row r="28" spans="1:98" ht="27.75" customHeight="1">
      <c r="A28" s="666" t="s">
        <v>306</v>
      </c>
      <c r="B28" s="667" t="s">
        <v>307</v>
      </c>
      <c r="C28" s="667" t="s">
        <v>308</v>
      </c>
      <c r="D28" s="667">
        <v>51</v>
      </c>
      <c r="E28" s="667" t="s">
        <v>158</v>
      </c>
      <c r="F28" s="667">
        <v>3</v>
      </c>
      <c r="G28" s="668">
        <v>109450</v>
      </c>
      <c r="H28" s="668">
        <v>56313</v>
      </c>
      <c r="I28" s="727">
        <v>670587</v>
      </c>
      <c r="J28" s="718">
        <v>0.13300000000000001</v>
      </c>
      <c r="K28" s="713">
        <f>Q28/I28</f>
        <v>0.37601385055182995</v>
      </c>
      <c r="L28" s="713">
        <f>R28/I28</f>
        <v>0.43435676504316367</v>
      </c>
      <c r="M28" s="713">
        <f>S28/I28</f>
        <v>4.5196223607078576E-2</v>
      </c>
      <c r="N28" s="713">
        <f>T28/I28</f>
        <v>0.11767451501445748</v>
      </c>
      <c r="O28" s="713">
        <f>U28/I28</f>
        <v>5.8605371115157318E-4</v>
      </c>
      <c r="P28" s="713">
        <f>V28/I28</f>
        <v>2.589224067868897E-2</v>
      </c>
      <c r="Q28" s="712">
        <v>252150</v>
      </c>
      <c r="R28" s="712">
        <v>291274</v>
      </c>
      <c r="S28" s="712">
        <v>30308</v>
      </c>
      <c r="T28" s="712">
        <v>78911</v>
      </c>
      <c r="U28" s="667">
        <v>393</v>
      </c>
      <c r="V28" s="712">
        <v>17363</v>
      </c>
      <c r="W28" s="667">
        <v>0</v>
      </c>
      <c r="X28" s="667">
        <v>0</v>
      </c>
      <c r="Y28" s="716">
        <v>0.17499999999999999</v>
      </c>
      <c r="Z28" s="669">
        <v>7.0000000000000007E-2</v>
      </c>
      <c r="AA28" s="714">
        <v>0.46</v>
      </c>
      <c r="AB28" s="668">
        <v>32966</v>
      </c>
      <c r="AC28" s="667">
        <v>2</v>
      </c>
      <c r="AD28" s="667" t="s">
        <v>309</v>
      </c>
      <c r="AE28" s="667" t="s">
        <v>310</v>
      </c>
      <c r="AF28" s="288" t="s">
        <v>311</v>
      </c>
      <c r="AG28" s="288" t="s">
        <v>312</v>
      </c>
      <c r="AH28" s="288">
        <v>0</v>
      </c>
      <c r="AI28" s="288">
        <v>0</v>
      </c>
      <c r="AJ28" s="288">
        <v>0</v>
      </c>
      <c r="AK28" s="288">
        <v>0</v>
      </c>
      <c r="AL28" s="288">
        <v>0</v>
      </c>
      <c r="AM28" s="288">
        <v>0</v>
      </c>
      <c r="AN28" s="288">
        <v>0</v>
      </c>
      <c r="AO28" s="730">
        <v>79567.5</v>
      </c>
      <c r="AP28" s="701">
        <v>1</v>
      </c>
      <c r="AQ28" s="701">
        <v>0</v>
      </c>
      <c r="AR28" s="701">
        <v>1</v>
      </c>
      <c r="AS28" s="671">
        <v>0</v>
      </c>
      <c r="AT28" s="671">
        <v>0</v>
      </c>
      <c r="AU28" s="671">
        <v>3</v>
      </c>
      <c r="AV28" s="671">
        <v>0</v>
      </c>
      <c r="AW28" s="671">
        <v>1</v>
      </c>
      <c r="AX28" s="671">
        <v>0</v>
      </c>
      <c r="AY28" s="671">
        <v>0</v>
      </c>
      <c r="AZ28" s="671">
        <v>0</v>
      </c>
      <c r="BA28" s="671">
        <v>0</v>
      </c>
      <c r="BB28" s="671">
        <v>1</v>
      </c>
      <c r="BC28" s="671">
        <v>1</v>
      </c>
      <c r="BD28" s="671">
        <v>0</v>
      </c>
      <c r="BE28" s="671">
        <v>0</v>
      </c>
      <c r="BF28" s="671">
        <v>0</v>
      </c>
      <c r="BG28" s="671">
        <v>7.3</v>
      </c>
      <c r="BH28" s="734">
        <v>2.770199678</v>
      </c>
      <c r="BI28" s="734">
        <v>2.8386312939999998</v>
      </c>
      <c r="BJ28" s="734">
        <v>25.8459264</v>
      </c>
      <c r="BK28" s="734">
        <v>33.044237199999998</v>
      </c>
      <c r="BL28" s="734">
        <v>4.048640689</v>
      </c>
      <c r="BM28" s="734">
        <v>15.10188175</v>
      </c>
      <c r="BN28" s="734">
        <v>101722</v>
      </c>
      <c r="BO28" s="734">
        <v>58.558829580000001</v>
      </c>
      <c r="BP28" s="734">
        <v>41.441170419999999</v>
      </c>
      <c r="BQ28" s="734">
        <v>12.67824628</v>
      </c>
      <c r="BR28" s="741">
        <v>480</v>
      </c>
      <c r="BS28" s="672">
        <v>2007</v>
      </c>
      <c r="BT28" s="672">
        <v>0</v>
      </c>
      <c r="BU28" s="681">
        <v>1000</v>
      </c>
      <c r="BV28" s="671" t="s">
        <v>313</v>
      </c>
      <c r="BW28" s="671">
        <v>12000</v>
      </c>
      <c r="BX28" s="672">
        <v>12000</v>
      </c>
      <c r="BY28" s="672">
        <v>111390</v>
      </c>
      <c r="BZ28" s="672">
        <v>111390</v>
      </c>
      <c r="CA28" s="672">
        <v>12000</v>
      </c>
      <c r="CB28" s="672">
        <v>210780</v>
      </c>
      <c r="CC28" s="671" t="s">
        <v>314</v>
      </c>
      <c r="CD28" s="671">
        <v>1</v>
      </c>
      <c r="CE28" s="671">
        <v>1</v>
      </c>
      <c r="CF28" s="671">
        <v>1</v>
      </c>
      <c r="CG28" s="667" t="s">
        <v>315</v>
      </c>
      <c r="CH28" s="667" t="s">
        <v>174</v>
      </c>
      <c r="CI28" s="747">
        <v>50560</v>
      </c>
      <c r="CJ28" s="746">
        <v>15.4</v>
      </c>
      <c r="CK28" s="746">
        <v>11.4</v>
      </c>
      <c r="CL28" s="746">
        <v>20.8</v>
      </c>
      <c r="CM28" s="746">
        <v>25.6</v>
      </c>
      <c r="CN28" s="747">
        <v>1427</v>
      </c>
      <c r="CO28" s="747">
        <v>7828</v>
      </c>
      <c r="CP28" s="746">
        <v>59.2</v>
      </c>
      <c r="CQ28" s="746">
        <v>6.7</v>
      </c>
      <c r="CR28" s="746">
        <v>19</v>
      </c>
      <c r="CS28" s="746">
        <v>48.3</v>
      </c>
      <c r="CT28" s="749">
        <v>486</v>
      </c>
    </row>
    <row r="29" spans="1:98" ht="27.75" customHeight="1">
      <c r="A29" s="666" t="s">
        <v>306</v>
      </c>
      <c r="B29" s="667" t="s">
        <v>307</v>
      </c>
      <c r="C29" s="667" t="s">
        <v>308</v>
      </c>
      <c r="D29" s="667">
        <v>51</v>
      </c>
      <c r="E29" s="667" t="s">
        <v>158</v>
      </c>
      <c r="F29" s="667">
        <v>3</v>
      </c>
      <c r="G29" s="668">
        <v>109450</v>
      </c>
      <c r="H29" s="668">
        <v>56313</v>
      </c>
      <c r="I29" s="727">
        <v>670587</v>
      </c>
      <c r="J29" s="718">
        <v>0.13300000000000001</v>
      </c>
      <c r="K29" s="713">
        <f>Q29/I29</f>
        <v>0.37601385055182995</v>
      </c>
      <c r="L29" s="713">
        <f>R29/I29</f>
        <v>0.43435676504316367</v>
      </c>
      <c r="M29" s="713">
        <f>S29/I29</f>
        <v>4.5196223607078576E-2</v>
      </c>
      <c r="N29" s="713">
        <f>T29/I29</f>
        <v>0.11767451501445748</v>
      </c>
      <c r="O29" s="713">
        <f>U29/I29</f>
        <v>5.8605371115157318E-4</v>
      </c>
      <c r="P29" s="713">
        <f>V29/I29</f>
        <v>2.589224067868897E-2</v>
      </c>
      <c r="Q29" s="712">
        <v>252150</v>
      </c>
      <c r="R29" s="712">
        <v>291274</v>
      </c>
      <c r="S29" s="712">
        <v>30308</v>
      </c>
      <c r="T29" s="712">
        <v>78911</v>
      </c>
      <c r="U29" s="667">
        <v>393</v>
      </c>
      <c r="V29" s="712">
        <v>17363</v>
      </c>
      <c r="W29" s="667">
        <v>0</v>
      </c>
      <c r="X29" s="667">
        <v>0</v>
      </c>
      <c r="Y29" s="716">
        <v>0.17499999999999999</v>
      </c>
      <c r="Z29" s="669">
        <v>7.0000000000000007E-2</v>
      </c>
      <c r="AA29" s="714">
        <v>0.46</v>
      </c>
      <c r="AB29" s="668">
        <v>32966</v>
      </c>
      <c r="AC29" s="667">
        <v>2</v>
      </c>
      <c r="AD29" s="667" t="s">
        <v>316</v>
      </c>
      <c r="AE29" s="288" t="s">
        <v>317</v>
      </c>
      <c r="AF29" s="288" t="s">
        <v>318</v>
      </c>
      <c r="AG29" s="288" t="s">
        <v>319</v>
      </c>
      <c r="AH29" s="288">
        <v>0</v>
      </c>
      <c r="AI29" s="288">
        <v>0</v>
      </c>
      <c r="AJ29" s="288">
        <v>0</v>
      </c>
      <c r="AK29" s="288">
        <v>1</v>
      </c>
      <c r="AL29" s="288">
        <v>0</v>
      </c>
      <c r="AM29" s="288">
        <v>1</v>
      </c>
      <c r="AN29" s="288">
        <v>1</v>
      </c>
      <c r="AO29" s="288">
        <v>0</v>
      </c>
      <c r="AP29" s="701">
        <v>1</v>
      </c>
      <c r="AQ29" s="701">
        <v>1</v>
      </c>
      <c r="AR29" s="701">
        <v>0</v>
      </c>
      <c r="AS29" s="671">
        <v>0</v>
      </c>
      <c r="AT29" s="671">
        <v>9</v>
      </c>
      <c r="AU29" s="671">
        <v>1</v>
      </c>
      <c r="AV29" s="671">
        <v>1</v>
      </c>
      <c r="AW29" s="671">
        <v>1</v>
      </c>
      <c r="AX29" s="671">
        <v>0</v>
      </c>
      <c r="AY29" s="671">
        <v>0</v>
      </c>
      <c r="AZ29" s="671">
        <v>0</v>
      </c>
      <c r="BA29" s="671">
        <v>0</v>
      </c>
      <c r="BB29" s="671">
        <v>0</v>
      </c>
      <c r="BC29" s="671">
        <v>1</v>
      </c>
      <c r="BD29" s="671">
        <v>0</v>
      </c>
      <c r="BE29" s="671">
        <v>0</v>
      </c>
      <c r="BF29" s="671">
        <v>0</v>
      </c>
      <c r="BG29" s="671">
        <v>7.3</v>
      </c>
      <c r="BH29" s="734">
        <v>2.770199678</v>
      </c>
      <c r="BI29" s="734">
        <v>2.8386312939999998</v>
      </c>
      <c r="BJ29" s="734">
        <v>25.8459264</v>
      </c>
      <c r="BK29" s="734">
        <v>33.044237199999998</v>
      </c>
      <c r="BL29" s="734">
        <v>4.048640689</v>
      </c>
      <c r="BM29" s="734">
        <v>15.10188175</v>
      </c>
      <c r="BN29" s="734">
        <v>101722</v>
      </c>
      <c r="BO29" s="734">
        <v>58.558829580000001</v>
      </c>
      <c r="BP29" s="734">
        <v>41.441170419999999</v>
      </c>
      <c r="BQ29" s="734">
        <v>12.67824628</v>
      </c>
      <c r="BR29" s="741">
        <v>480</v>
      </c>
      <c r="BS29" s="672">
        <v>2005</v>
      </c>
      <c r="BT29" s="672">
        <v>0</v>
      </c>
      <c r="BU29" s="671" t="s">
        <v>320</v>
      </c>
      <c r="BV29" s="671" t="s">
        <v>321</v>
      </c>
      <c r="BW29" s="729">
        <v>83510.61</v>
      </c>
      <c r="BX29" s="672">
        <v>210780</v>
      </c>
      <c r="BY29" s="672">
        <f>SUM(BX28:BX29)/2</f>
        <v>111390</v>
      </c>
      <c r="BZ29" s="672">
        <f>(BX28+BX29)/2</f>
        <v>111390</v>
      </c>
      <c r="CA29" s="672">
        <v>12000</v>
      </c>
      <c r="CB29" s="672">
        <v>210780</v>
      </c>
      <c r="CC29" s="671" t="s">
        <v>322</v>
      </c>
      <c r="CD29" s="671">
        <v>3</v>
      </c>
      <c r="CE29" s="671">
        <v>2</v>
      </c>
      <c r="CF29" s="671">
        <v>1</v>
      </c>
      <c r="CG29" s="667" t="s">
        <v>323</v>
      </c>
      <c r="CH29" s="667" t="s">
        <v>324</v>
      </c>
      <c r="CI29" s="747">
        <v>50560</v>
      </c>
      <c r="CJ29" s="746">
        <v>15.4</v>
      </c>
      <c r="CK29" s="746">
        <v>11.4</v>
      </c>
      <c r="CL29" s="746">
        <v>20.8</v>
      </c>
      <c r="CM29" s="746">
        <v>25.6</v>
      </c>
      <c r="CN29" s="747">
        <v>1427</v>
      </c>
      <c r="CO29" s="747">
        <v>7828</v>
      </c>
      <c r="CP29" s="746">
        <v>59.2</v>
      </c>
      <c r="CQ29" s="746">
        <v>6.7</v>
      </c>
      <c r="CR29" s="746">
        <v>19</v>
      </c>
      <c r="CS29" s="746">
        <v>48.3</v>
      </c>
      <c r="CT29" s="749">
        <v>486</v>
      </c>
    </row>
    <row r="30" spans="1:98" ht="27.75" customHeight="1">
      <c r="A30" s="666" t="s">
        <v>325</v>
      </c>
      <c r="B30" s="667" t="s">
        <v>326</v>
      </c>
      <c r="C30" s="667" t="s">
        <v>308</v>
      </c>
      <c r="D30" s="667">
        <v>9</v>
      </c>
      <c r="E30" s="667" t="s">
        <v>99</v>
      </c>
      <c r="F30" s="667">
        <v>1</v>
      </c>
      <c r="G30" s="668">
        <v>89800</v>
      </c>
      <c r="H30" s="668">
        <v>45171</v>
      </c>
      <c r="I30" s="727">
        <v>21634529</v>
      </c>
      <c r="J30" s="718">
        <v>0.127</v>
      </c>
      <c r="K30" s="713">
        <f>Q30/I30</f>
        <v>0.53815333811981758</v>
      </c>
      <c r="L30" s="713">
        <f>R30/I30</f>
        <v>0.1585059235632077</v>
      </c>
      <c r="M30" s="713">
        <f>S30/I30</f>
        <v>3.0868525032368397E-2</v>
      </c>
      <c r="N30" s="713">
        <f>T30/I30</f>
        <v>0.2784913875407225</v>
      </c>
      <c r="O30" s="713">
        <f>U30/I30</f>
        <v>2.6112886488076537E-3</v>
      </c>
      <c r="P30" s="713">
        <f>V30/I30</f>
        <v>1.8876583816546225E-2</v>
      </c>
      <c r="Q30" s="712">
        <v>11642694</v>
      </c>
      <c r="R30" s="712">
        <v>3429201</v>
      </c>
      <c r="S30" s="712">
        <v>667826</v>
      </c>
      <c r="T30" s="712">
        <v>6025030</v>
      </c>
      <c r="U30" s="712">
        <v>56494</v>
      </c>
      <c r="V30" s="712">
        <v>408386</v>
      </c>
      <c r="W30" s="727">
        <v>3.507644091</v>
      </c>
      <c r="X30" s="667">
        <v>1.8</v>
      </c>
      <c r="Y30" s="716">
        <v>0.12</v>
      </c>
      <c r="Z30" s="669">
        <v>0.08</v>
      </c>
      <c r="AA30" s="716">
        <v>0.47</v>
      </c>
      <c r="AB30" s="668">
        <v>24454</v>
      </c>
      <c r="AC30" s="667">
        <v>3</v>
      </c>
      <c r="AD30" s="667" t="s">
        <v>327</v>
      </c>
      <c r="AE30" s="288" t="s">
        <v>328</v>
      </c>
      <c r="AF30" s="288" t="s">
        <v>329</v>
      </c>
      <c r="AG30" s="744" t="s">
        <v>330</v>
      </c>
      <c r="AH30" s="288">
        <v>0</v>
      </c>
      <c r="AI30" s="288">
        <v>0</v>
      </c>
      <c r="AJ30" s="288">
        <v>0</v>
      </c>
      <c r="AK30" s="288">
        <v>1</v>
      </c>
      <c r="AL30" s="288">
        <v>0</v>
      </c>
      <c r="AM30" s="288">
        <v>0</v>
      </c>
      <c r="AN30" s="288">
        <v>0</v>
      </c>
      <c r="AO30" s="288">
        <v>0</v>
      </c>
      <c r="AP30" s="701">
        <v>0</v>
      </c>
      <c r="AQ30" s="701">
        <v>0</v>
      </c>
      <c r="AR30" s="701">
        <v>0</v>
      </c>
      <c r="AS30" s="671">
        <v>2</v>
      </c>
      <c r="AT30" s="671">
        <v>0</v>
      </c>
      <c r="AU30" s="671">
        <v>3</v>
      </c>
      <c r="AV30" s="671">
        <v>0</v>
      </c>
      <c r="AW30" s="671">
        <v>2</v>
      </c>
      <c r="AX30" s="671">
        <v>0</v>
      </c>
      <c r="AY30" s="671">
        <v>0</v>
      </c>
      <c r="AZ30" s="671">
        <v>0</v>
      </c>
      <c r="BA30" s="671">
        <v>0</v>
      </c>
      <c r="BB30" s="671">
        <v>1</v>
      </c>
      <c r="BC30" s="671">
        <v>1</v>
      </c>
      <c r="BD30" s="671">
        <v>0</v>
      </c>
      <c r="BE30" s="671">
        <v>0</v>
      </c>
      <c r="BF30" s="671">
        <v>0</v>
      </c>
      <c r="BG30" s="671">
        <v>5.2</v>
      </c>
      <c r="BH30" s="734">
        <v>4.0906828510000004</v>
      </c>
      <c r="BI30" s="734">
        <v>10.02567949</v>
      </c>
      <c r="BJ30" s="734">
        <v>19.19021674</v>
      </c>
      <c r="BK30" s="734">
        <v>10.917794600000001</v>
      </c>
      <c r="BL30" s="734">
        <v>2.4691022540000001</v>
      </c>
      <c r="BM30" s="734">
        <v>12.873944939999999</v>
      </c>
      <c r="BN30" s="734">
        <v>67917</v>
      </c>
      <c r="BO30" s="734">
        <v>33.130263329999998</v>
      </c>
      <c r="BP30" s="734">
        <v>66.869736669999995</v>
      </c>
      <c r="BQ30" s="734">
        <v>12.979716979999999</v>
      </c>
      <c r="BR30" s="741">
        <v>1355</v>
      </c>
      <c r="BS30" s="672">
        <v>1992</v>
      </c>
      <c r="BT30" s="672">
        <v>0</v>
      </c>
      <c r="BU30" s="681">
        <v>5000</v>
      </c>
      <c r="BV30" s="681">
        <v>5000</v>
      </c>
      <c r="BW30" s="681">
        <v>5000</v>
      </c>
      <c r="BX30" s="672">
        <v>5000</v>
      </c>
      <c r="BY30" s="672">
        <f>SUM(BX30:BX32)/3</f>
        <v>90333.333333333328</v>
      </c>
      <c r="BZ30" s="672">
        <v>16000</v>
      </c>
      <c r="CA30" s="672">
        <v>4000</v>
      </c>
      <c r="CB30" s="672">
        <v>250000</v>
      </c>
      <c r="CC30" s="671" t="s">
        <v>174</v>
      </c>
      <c r="CD30" s="671">
        <v>0</v>
      </c>
      <c r="CG30" s="667" t="s">
        <v>331</v>
      </c>
      <c r="CH30" s="667" t="s">
        <v>332</v>
      </c>
      <c r="CI30" s="747">
        <v>44700</v>
      </c>
      <c r="CJ30" s="746">
        <v>15.7</v>
      </c>
      <c r="CK30" s="746">
        <v>17.7</v>
      </c>
      <c r="CL30" s="746">
        <v>11.9</v>
      </c>
      <c r="CM30" s="746">
        <v>56.5</v>
      </c>
      <c r="CN30" s="747">
        <v>4771</v>
      </c>
      <c r="CO30" s="747">
        <v>159866</v>
      </c>
      <c r="CP30" s="746">
        <v>34.5</v>
      </c>
      <c r="CQ30" s="746">
        <v>10</v>
      </c>
      <c r="CR30" s="746">
        <v>17.600000000000001</v>
      </c>
      <c r="CS30" s="746">
        <v>37.1</v>
      </c>
      <c r="CT30" s="749">
        <v>1561</v>
      </c>
    </row>
    <row r="31" spans="1:98" ht="27.75" customHeight="1">
      <c r="A31" s="666" t="s">
        <v>325</v>
      </c>
      <c r="B31" s="667" t="s">
        <v>326</v>
      </c>
      <c r="C31" s="667" t="s">
        <v>308</v>
      </c>
      <c r="D31" s="667">
        <v>9</v>
      </c>
      <c r="E31" s="667" t="s">
        <v>99</v>
      </c>
      <c r="F31" s="667">
        <v>1</v>
      </c>
      <c r="G31" s="668">
        <v>89800</v>
      </c>
      <c r="H31" s="668">
        <v>45171</v>
      </c>
      <c r="I31" s="727">
        <v>21634529</v>
      </c>
      <c r="J31" s="718">
        <v>0.127</v>
      </c>
      <c r="K31" s="713">
        <f>Q31/I31</f>
        <v>0.53815333811981758</v>
      </c>
      <c r="L31" s="713">
        <f>R31/I31</f>
        <v>0.1585059235632077</v>
      </c>
      <c r="M31" s="713">
        <f>S31/I31</f>
        <v>3.0868525032368397E-2</v>
      </c>
      <c r="N31" s="713">
        <f>T31/I31</f>
        <v>0.2784913875407225</v>
      </c>
      <c r="O31" s="713">
        <f>U31/I31</f>
        <v>2.6112886488076537E-3</v>
      </c>
      <c r="P31" s="713">
        <f>V31/I31</f>
        <v>1.8876583816546225E-2</v>
      </c>
      <c r="Q31" s="712">
        <v>11642694</v>
      </c>
      <c r="R31" s="712">
        <v>3429201</v>
      </c>
      <c r="S31" s="712">
        <v>667826</v>
      </c>
      <c r="T31" s="712">
        <v>6025030</v>
      </c>
      <c r="U31" s="712">
        <v>56494</v>
      </c>
      <c r="V31" s="712">
        <v>408386</v>
      </c>
      <c r="W31" s="727">
        <v>3.507644091</v>
      </c>
      <c r="X31" s="667">
        <v>1.8</v>
      </c>
      <c r="Y31" s="716">
        <v>0.12</v>
      </c>
      <c r="Z31" s="669">
        <v>0.08</v>
      </c>
      <c r="AA31" s="716">
        <v>0.47</v>
      </c>
      <c r="AB31" s="668">
        <v>24454</v>
      </c>
      <c r="AC31" s="667">
        <v>3</v>
      </c>
      <c r="AD31" s="667" t="s">
        <v>333</v>
      </c>
      <c r="AE31" s="288" t="s">
        <v>334</v>
      </c>
      <c r="AF31" s="288" t="s">
        <v>335</v>
      </c>
      <c r="AG31" s="288" t="s">
        <v>172</v>
      </c>
      <c r="AH31" s="288">
        <v>0</v>
      </c>
      <c r="AI31" s="288">
        <v>0</v>
      </c>
      <c r="AJ31" s="288">
        <v>0</v>
      </c>
      <c r="AK31" s="288">
        <v>1</v>
      </c>
      <c r="AL31" s="288">
        <v>0</v>
      </c>
      <c r="AM31" s="288">
        <v>1</v>
      </c>
      <c r="AN31" s="288">
        <v>0</v>
      </c>
      <c r="AO31" s="288">
        <v>0</v>
      </c>
      <c r="AP31" s="701">
        <v>1</v>
      </c>
      <c r="AQ31" s="701">
        <v>0</v>
      </c>
      <c r="AR31" s="701">
        <v>0</v>
      </c>
      <c r="AS31" s="671">
        <v>2</v>
      </c>
      <c r="AT31" s="671">
        <v>6</v>
      </c>
      <c r="AU31" s="671">
        <v>1</v>
      </c>
      <c r="AV31" s="671">
        <v>1</v>
      </c>
      <c r="AW31" s="671">
        <v>2</v>
      </c>
      <c r="AX31" s="671">
        <v>0</v>
      </c>
      <c r="AY31" s="671">
        <v>0</v>
      </c>
      <c r="AZ31" s="671">
        <v>0</v>
      </c>
      <c r="BA31" s="671">
        <v>0</v>
      </c>
      <c r="BB31" s="671">
        <v>0</v>
      </c>
      <c r="BC31" s="671">
        <v>1</v>
      </c>
      <c r="BD31" s="671">
        <v>0</v>
      </c>
      <c r="BE31" s="671">
        <v>0</v>
      </c>
      <c r="BF31" s="671">
        <v>0</v>
      </c>
      <c r="BG31" s="671">
        <v>5.2</v>
      </c>
      <c r="BH31" s="734">
        <v>4.0906828510000004</v>
      </c>
      <c r="BI31" s="734">
        <v>10.02567949</v>
      </c>
      <c r="BJ31" s="734">
        <v>19.19021674</v>
      </c>
      <c r="BK31" s="734">
        <v>10.917794600000001</v>
      </c>
      <c r="BL31" s="734">
        <v>2.4691022540000001</v>
      </c>
      <c r="BM31" s="734">
        <v>12.873944939999999</v>
      </c>
      <c r="BN31" s="734">
        <v>67917</v>
      </c>
      <c r="BO31" s="734">
        <v>33.130263329999998</v>
      </c>
      <c r="BP31" s="734">
        <v>66.869736669999995</v>
      </c>
      <c r="BQ31" s="734">
        <v>12.979716979999999</v>
      </c>
      <c r="BR31" s="741">
        <v>1355</v>
      </c>
      <c r="BS31" s="672">
        <v>2019</v>
      </c>
      <c r="BT31" s="672">
        <v>0</v>
      </c>
      <c r="BU31" s="681">
        <v>50000</v>
      </c>
      <c r="BV31" s="681">
        <v>250000</v>
      </c>
      <c r="BW31" s="681">
        <v>50000</v>
      </c>
      <c r="BX31" s="672">
        <v>250000</v>
      </c>
      <c r="BY31" s="672">
        <v>90333.333333333328</v>
      </c>
      <c r="BZ31" s="672">
        <v>16000</v>
      </c>
      <c r="CA31" s="672">
        <v>4000</v>
      </c>
      <c r="CB31" s="672">
        <v>250000</v>
      </c>
      <c r="CC31" s="671" t="s">
        <v>174</v>
      </c>
      <c r="CD31" s="671">
        <v>3</v>
      </c>
      <c r="CE31" s="671">
        <v>1</v>
      </c>
      <c r="CF31" s="671">
        <v>1</v>
      </c>
      <c r="CG31" s="667" t="s">
        <v>336</v>
      </c>
      <c r="CH31" s="667" t="s">
        <v>337</v>
      </c>
      <c r="CI31" s="747">
        <v>44700</v>
      </c>
      <c r="CJ31" s="746">
        <v>15.7</v>
      </c>
      <c r="CK31" s="746">
        <v>17.7</v>
      </c>
      <c r="CL31" s="746">
        <v>11.9</v>
      </c>
      <c r="CM31" s="746">
        <v>56.5</v>
      </c>
      <c r="CN31" s="747">
        <v>4771</v>
      </c>
      <c r="CO31" s="747">
        <v>159866</v>
      </c>
      <c r="CP31" s="746">
        <v>34.5</v>
      </c>
      <c r="CQ31" s="746">
        <v>10</v>
      </c>
      <c r="CR31" s="746">
        <v>17.600000000000001</v>
      </c>
      <c r="CS31" s="746">
        <v>37.1</v>
      </c>
      <c r="CT31" s="749">
        <v>1561</v>
      </c>
    </row>
    <row r="32" spans="1:98" ht="27.75" customHeight="1">
      <c r="A32" s="666" t="s">
        <v>325</v>
      </c>
      <c r="B32" s="667" t="s">
        <v>326</v>
      </c>
      <c r="C32" s="667" t="s">
        <v>308</v>
      </c>
      <c r="D32" s="667">
        <v>9</v>
      </c>
      <c r="E32" s="667" t="s">
        <v>99</v>
      </c>
      <c r="F32" s="667">
        <v>1</v>
      </c>
      <c r="G32" s="668">
        <v>89800</v>
      </c>
      <c r="H32" s="668">
        <v>45171</v>
      </c>
      <c r="I32" s="727">
        <v>21634529</v>
      </c>
      <c r="J32" s="718">
        <v>0.127</v>
      </c>
      <c r="K32" s="713">
        <f>Q32/I32</f>
        <v>0.53815333811981758</v>
      </c>
      <c r="L32" s="713">
        <f>R32/I32</f>
        <v>0.1585059235632077</v>
      </c>
      <c r="M32" s="713">
        <f>S32/I32</f>
        <v>3.0868525032368397E-2</v>
      </c>
      <c r="N32" s="713">
        <f>T32/I32</f>
        <v>0.2784913875407225</v>
      </c>
      <c r="O32" s="713">
        <f>U32/I32</f>
        <v>2.6112886488076537E-3</v>
      </c>
      <c r="P32" s="713">
        <f>V32/I32</f>
        <v>1.8876583816546225E-2</v>
      </c>
      <c r="Q32" s="712">
        <v>11642694</v>
      </c>
      <c r="R32" s="712">
        <v>3429201</v>
      </c>
      <c r="S32" s="712">
        <v>667826</v>
      </c>
      <c r="T32" s="712">
        <v>6025030</v>
      </c>
      <c r="U32" s="712">
        <v>56494</v>
      </c>
      <c r="V32" s="712">
        <v>408386</v>
      </c>
      <c r="W32" s="727">
        <v>3.507644091</v>
      </c>
      <c r="X32" s="667">
        <v>1.8</v>
      </c>
      <c r="Y32" s="716">
        <v>0.12</v>
      </c>
      <c r="Z32" s="669">
        <v>0.08</v>
      </c>
      <c r="AA32" s="716">
        <v>0.47</v>
      </c>
      <c r="AB32" s="668">
        <v>24454</v>
      </c>
      <c r="AC32" s="667">
        <v>3</v>
      </c>
      <c r="AD32" s="667" t="s">
        <v>338</v>
      </c>
      <c r="AE32" s="667" t="s">
        <v>339</v>
      </c>
      <c r="AF32" s="288" t="s">
        <v>340</v>
      </c>
      <c r="AG32" s="288" t="s">
        <v>214</v>
      </c>
      <c r="AH32" s="288">
        <v>0</v>
      </c>
      <c r="AI32" s="288">
        <v>0</v>
      </c>
      <c r="AJ32" s="288">
        <v>0</v>
      </c>
      <c r="AK32" s="288">
        <v>1</v>
      </c>
      <c r="AL32" s="288">
        <v>0</v>
      </c>
      <c r="AM32" s="288">
        <v>0</v>
      </c>
      <c r="AN32" s="288">
        <v>0</v>
      </c>
      <c r="AO32" s="288">
        <v>0</v>
      </c>
      <c r="AP32" s="701">
        <v>1</v>
      </c>
      <c r="AQ32" s="701">
        <v>0</v>
      </c>
      <c r="AR32" s="701">
        <v>0</v>
      </c>
      <c r="AS32" s="671">
        <v>0</v>
      </c>
      <c r="AT32" s="671">
        <v>3</v>
      </c>
      <c r="AU32" s="671">
        <v>1</v>
      </c>
      <c r="AV32" s="671">
        <v>1</v>
      </c>
      <c r="AW32" s="671">
        <v>2</v>
      </c>
      <c r="AX32" s="671">
        <v>0</v>
      </c>
      <c r="AY32" s="671">
        <v>0</v>
      </c>
      <c r="AZ32" s="671">
        <v>0</v>
      </c>
      <c r="BA32" s="671">
        <v>0</v>
      </c>
      <c r="BB32" s="671">
        <v>0</v>
      </c>
      <c r="BC32" s="671">
        <v>1</v>
      </c>
      <c r="BD32" s="671">
        <v>0</v>
      </c>
      <c r="BE32" s="671">
        <v>0</v>
      </c>
      <c r="BF32" s="671">
        <v>0</v>
      </c>
      <c r="BG32" s="671">
        <v>5.2</v>
      </c>
      <c r="BH32" s="734">
        <v>4.0906828510000004</v>
      </c>
      <c r="BI32" s="734">
        <v>10.02567949</v>
      </c>
      <c r="BJ32" s="734">
        <v>19.19021674</v>
      </c>
      <c r="BK32" s="734">
        <v>10.917794600000001</v>
      </c>
      <c r="BL32" s="734">
        <v>2.4691022540000001</v>
      </c>
      <c r="BM32" s="734">
        <v>12.873944939999999</v>
      </c>
      <c r="BN32" s="734">
        <v>67917</v>
      </c>
      <c r="BO32" s="734">
        <v>33.130263329999998</v>
      </c>
      <c r="BP32" s="734">
        <v>66.869736669999995</v>
      </c>
      <c r="BQ32" s="734">
        <v>12.979716979999999</v>
      </c>
      <c r="BR32" s="741">
        <v>1355</v>
      </c>
      <c r="BS32" s="672">
        <v>1989</v>
      </c>
      <c r="BT32" s="672">
        <v>0</v>
      </c>
      <c r="BU32" s="681">
        <v>4000</v>
      </c>
      <c r="BV32" s="681">
        <v>16000</v>
      </c>
      <c r="BW32" s="681">
        <v>4000</v>
      </c>
      <c r="BX32" s="672">
        <v>16000</v>
      </c>
      <c r="BY32" s="672">
        <v>90333.333333333328</v>
      </c>
      <c r="BZ32" s="672">
        <v>16000</v>
      </c>
      <c r="CA32" s="672">
        <v>4000</v>
      </c>
      <c r="CB32" s="672">
        <v>250000</v>
      </c>
      <c r="CC32" s="671" t="s">
        <v>174</v>
      </c>
      <c r="CD32" s="671">
        <v>3</v>
      </c>
      <c r="CE32" s="671">
        <v>1</v>
      </c>
      <c r="CF32" s="671">
        <v>1</v>
      </c>
      <c r="CG32" s="667" t="s">
        <v>341</v>
      </c>
      <c r="CH32" s="667" t="s">
        <v>342</v>
      </c>
      <c r="CI32" s="747">
        <v>44700</v>
      </c>
      <c r="CJ32" s="746">
        <v>15.7</v>
      </c>
      <c r="CK32" s="746">
        <v>17.7</v>
      </c>
      <c r="CL32" s="746">
        <v>11.9</v>
      </c>
      <c r="CM32" s="746">
        <v>56.5</v>
      </c>
      <c r="CN32" s="747">
        <v>4771</v>
      </c>
      <c r="CO32" s="747">
        <v>159866</v>
      </c>
      <c r="CP32" s="746">
        <v>34.5</v>
      </c>
      <c r="CQ32" s="746">
        <v>10</v>
      </c>
      <c r="CR32" s="746">
        <v>17.600000000000001</v>
      </c>
      <c r="CS32" s="746">
        <v>37.1</v>
      </c>
      <c r="CT32" s="749">
        <v>1561</v>
      </c>
    </row>
    <row r="33" spans="1:98" ht="27.75" customHeight="1">
      <c r="A33" s="666" t="s">
        <v>343</v>
      </c>
      <c r="B33" s="667" t="s">
        <v>344</v>
      </c>
      <c r="C33" s="667" t="s">
        <v>308</v>
      </c>
      <c r="D33" s="667">
        <v>10</v>
      </c>
      <c r="E33" s="667" t="s">
        <v>131</v>
      </c>
      <c r="F33" s="667">
        <v>2</v>
      </c>
      <c r="G33" s="668">
        <v>90100</v>
      </c>
      <c r="H33" s="668">
        <v>38926</v>
      </c>
      <c r="I33" s="727">
        <v>10722325</v>
      </c>
      <c r="J33" s="718">
        <v>0.127</v>
      </c>
      <c r="K33" s="713">
        <f>Q33/I33</f>
        <v>0.5129846371938922</v>
      </c>
      <c r="L33" s="713">
        <f>R33/I33</f>
        <v>0.32663466179210199</v>
      </c>
      <c r="M33" s="713">
        <f>S33/I33</f>
        <v>4.7565989652430793E-2</v>
      </c>
      <c r="N33" s="713">
        <f>T33/I33</f>
        <v>0.10637133271002325</v>
      </c>
      <c r="O33" s="713">
        <f>U33/I33</f>
        <v>2.3358739825550894E-3</v>
      </c>
      <c r="P33" s="713">
        <f>V33/I33</f>
        <v>2.1142895780532675E-2</v>
      </c>
      <c r="Q33" s="712">
        <v>5500388</v>
      </c>
      <c r="R33" s="712">
        <v>3502283</v>
      </c>
      <c r="S33" s="712">
        <v>510018</v>
      </c>
      <c r="T33" s="712">
        <v>1140548</v>
      </c>
      <c r="U33" s="712">
        <v>25046</v>
      </c>
      <c r="V33" s="712">
        <v>226701</v>
      </c>
      <c r="W33" s="727">
        <v>15.72478911</v>
      </c>
      <c r="X33" s="667">
        <v>2.4</v>
      </c>
      <c r="Y33" s="716">
        <v>0.152</v>
      </c>
      <c r="Z33" s="669">
        <v>0.09</v>
      </c>
      <c r="AA33" s="716">
        <v>0.56000000000000005</v>
      </c>
      <c r="AB33" s="668">
        <v>27759</v>
      </c>
      <c r="AC33" s="667">
        <v>5</v>
      </c>
      <c r="AD33" s="667" t="s">
        <v>345</v>
      </c>
      <c r="AE33" s="667" t="s">
        <v>346</v>
      </c>
      <c r="AF33" s="288" t="s">
        <v>347</v>
      </c>
      <c r="AG33" s="288" t="s">
        <v>172</v>
      </c>
      <c r="AH33" s="288">
        <v>0</v>
      </c>
      <c r="AI33" s="288">
        <v>0</v>
      </c>
      <c r="AJ33" s="288">
        <v>0</v>
      </c>
      <c r="AK33" s="288">
        <v>1</v>
      </c>
      <c r="AL33" s="288">
        <v>1</v>
      </c>
      <c r="AM33" s="288">
        <v>1</v>
      </c>
      <c r="AN33" s="288">
        <v>0</v>
      </c>
      <c r="AO33" s="288">
        <v>0</v>
      </c>
      <c r="AP33" s="701">
        <v>1</v>
      </c>
      <c r="AQ33" s="701">
        <v>1</v>
      </c>
      <c r="AR33" s="701">
        <v>0</v>
      </c>
      <c r="AS33" s="671">
        <v>2</v>
      </c>
      <c r="AT33" s="671">
        <v>6</v>
      </c>
      <c r="AU33" s="671">
        <v>1</v>
      </c>
      <c r="AV33" s="671">
        <v>1</v>
      </c>
      <c r="AW33" s="671">
        <v>5</v>
      </c>
      <c r="AX33" s="671">
        <v>0</v>
      </c>
      <c r="AY33" s="671">
        <v>0</v>
      </c>
      <c r="AZ33" s="671">
        <v>0</v>
      </c>
      <c r="BA33" s="671">
        <v>0</v>
      </c>
      <c r="BB33" s="671">
        <v>0</v>
      </c>
      <c r="BC33" s="671">
        <v>0</v>
      </c>
      <c r="BD33" s="671">
        <v>0</v>
      </c>
      <c r="BE33" s="671">
        <v>0</v>
      </c>
      <c r="BF33" s="671">
        <v>0</v>
      </c>
      <c r="BG33" s="671">
        <v>4.8</v>
      </c>
      <c r="BH33" s="734">
        <v>3.9332722680000001</v>
      </c>
      <c r="BI33" s="734">
        <v>7.8219635609999996</v>
      </c>
      <c r="BJ33" s="734">
        <v>19.114397709999999</v>
      </c>
      <c r="BK33" s="734">
        <v>11.586108279999999</v>
      </c>
      <c r="BL33" s="734">
        <v>1.8082650659999999</v>
      </c>
      <c r="BM33" s="734">
        <v>13.53005946</v>
      </c>
      <c r="BN33" s="734">
        <v>71355</v>
      </c>
      <c r="BO33" s="734">
        <v>34.983314290000003</v>
      </c>
      <c r="BP33" s="734">
        <v>65.016685710000004</v>
      </c>
      <c r="BQ33" s="734">
        <v>12.09984062</v>
      </c>
      <c r="BR33" s="741">
        <v>691</v>
      </c>
      <c r="BS33" s="672">
        <v>2015</v>
      </c>
      <c r="BT33" s="672">
        <v>0</v>
      </c>
      <c r="BU33" s="681">
        <v>25000</v>
      </c>
      <c r="BV33" s="681">
        <v>100000</v>
      </c>
      <c r="BW33" s="681">
        <v>25000</v>
      </c>
      <c r="BX33" s="672">
        <v>100000</v>
      </c>
      <c r="BY33" s="672">
        <v>76000</v>
      </c>
      <c r="BZ33" s="672">
        <v>100000</v>
      </c>
      <c r="CA33" s="672">
        <v>10000</v>
      </c>
      <c r="CB33" s="672">
        <v>100000</v>
      </c>
      <c r="CC33" s="671" t="s">
        <v>174</v>
      </c>
      <c r="CD33" s="671">
        <v>3</v>
      </c>
      <c r="CE33" s="671">
        <v>1</v>
      </c>
      <c r="CF33" s="671">
        <v>1</v>
      </c>
      <c r="CG33" s="667" t="s">
        <v>348</v>
      </c>
      <c r="CH33" s="667" t="s">
        <v>349</v>
      </c>
      <c r="CI33" s="747">
        <v>40900</v>
      </c>
      <c r="CJ33" s="746">
        <v>12</v>
      </c>
      <c r="CK33" s="746">
        <v>14.5</v>
      </c>
      <c r="CL33" s="746">
        <v>8.5</v>
      </c>
      <c r="CM33" s="746">
        <v>36.700000000000003</v>
      </c>
      <c r="CN33" s="747">
        <v>16221</v>
      </c>
      <c r="CO33" s="747">
        <v>119831</v>
      </c>
      <c r="CP33" s="746">
        <v>27</v>
      </c>
      <c r="CQ33" s="746">
        <v>5.0999999999999996</v>
      </c>
      <c r="CR33" s="746">
        <v>15.4</v>
      </c>
      <c r="CS33" s="746">
        <v>49.1</v>
      </c>
      <c r="CT33" s="749">
        <v>733</v>
      </c>
    </row>
    <row r="34" spans="1:98" ht="27.75" customHeight="1">
      <c r="A34" s="666" t="s">
        <v>343</v>
      </c>
      <c r="B34" s="667" t="s">
        <v>344</v>
      </c>
      <c r="C34" s="667" t="s">
        <v>308</v>
      </c>
      <c r="D34" s="667">
        <v>10</v>
      </c>
      <c r="E34" s="667" t="s">
        <v>131</v>
      </c>
      <c r="F34" s="667">
        <v>2</v>
      </c>
      <c r="G34" s="668">
        <v>90100</v>
      </c>
      <c r="H34" s="668">
        <v>38926</v>
      </c>
      <c r="I34" s="727">
        <v>10722325</v>
      </c>
      <c r="J34" s="718">
        <v>0.127</v>
      </c>
      <c r="K34" s="713">
        <f>Q34/I34</f>
        <v>0.5129846371938922</v>
      </c>
      <c r="L34" s="713">
        <f>R34/I34</f>
        <v>0.32663466179210199</v>
      </c>
      <c r="M34" s="713">
        <f>S34/I34</f>
        <v>4.7565989652430793E-2</v>
      </c>
      <c r="N34" s="713">
        <f>T34/I34</f>
        <v>0.10637133271002325</v>
      </c>
      <c r="O34" s="713">
        <f>U34/I34</f>
        <v>2.3358739825550894E-3</v>
      </c>
      <c r="P34" s="713">
        <f>V34/I34</f>
        <v>2.1142895780532675E-2</v>
      </c>
      <c r="Q34" s="712">
        <v>5500388</v>
      </c>
      <c r="R34" s="712">
        <v>3502283</v>
      </c>
      <c r="S34" s="712">
        <v>510018</v>
      </c>
      <c r="T34" s="712">
        <v>1140548</v>
      </c>
      <c r="U34" s="712">
        <v>25046</v>
      </c>
      <c r="V34" s="712">
        <v>226701</v>
      </c>
      <c r="W34" s="727">
        <v>15.72478911</v>
      </c>
      <c r="X34" s="667">
        <v>2.4</v>
      </c>
      <c r="Y34" s="716">
        <v>0.152</v>
      </c>
      <c r="Z34" s="669">
        <v>0.09</v>
      </c>
      <c r="AA34" s="716">
        <v>0.56000000000000005</v>
      </c>
      <c r="AB34" s="668">
        <v>27759</v>
      </c>
      <c r="AC34" s="667">
        <v>5</v>
      </c>
      <c r="AD34" s="667" t="s">
        <v>350</v>
      </c>
      <c r="AE34" s="667" t="s">
        <v>351</v>
      </c>
      <c r="AF34" s="288" t="s">
        <v>352</v>
      </c>
      <c r="AG34" s="288" t="s">
        <v>187</v>
      </c>
      <c r="AH34" s="288">
        <v>0</v>
      </c>
      <c r="AI34" s="288">
        <v>0</v>
      </c>
      <c r="AJ34" s="288">
        <v>0</v>
      </c>
      <c r="AK34" s="288">
        <v>1</v>
      </c>
      <c r="AL34" s="288">
        <v>1</v>
      </c>
      <c r="AM34" s="288">
        <v>0</v>
      </c>
      <c r="AN34" s="288">
        <v>0</v>
      </c>
      <c r="AO34" s="288">
        <v>0</v>
      </c>
      <c r="AP34" s="701">
        <v>1</v>
      </c>
      <c r="AQ34" s="701">
        <v>0</v>
      </c>
      <c r="AR34" s="701">
        <v>0</v>
      </c>
      <c r="AS34" s="671">
        <v>0</v>
      </c>
      <c r="AT34" s="671">
        <v>1</v>
      </c>
      <c r="AU34" s="671">
        <v>1</v>
      </c>
      <c r="AV34" s="671">
        <v>1</v>
      </c>
      <c r="AW34" s="671">
        <v>5</v>
      </c>
      <c r="AX34" s="671">
        <v>0</v>
      </c>
      <c r="AY34" s="671">
        <v>0</v>
      </c>
      <c r="AZ34" s="671">
        <v>0</v>
      </c>
      <c r="BA34" s="671">
        <v>0</v>
      </c>
      <c r="BB34" s="671">
        <v>0</v>
      </c>
      <c r="BC34" s="671">
        <v>0</v>
      </c>
      <c r="BD34" s="671">
        <v>0</v>
      </c>
      <c r="BE34" s="671">
        <v>0</v>
      </c>
      <c r="BF34" s="671">
        <v>0</v>
      </c>
      <c r="BG34" s="671">
        <v>4.8</v>
      </c>
      <c r="BH34" s="734">
        <v>3.9332722680000001</v>
      </c>
      <c r="BI34" s="734">
        <v>7.8219635609999996</v>
      </c>
      <c r="BJ34" s="734">
        <v>19.114397709999999</v>
      </c>
      <c r="BK34" s="734">
        <v>11.586108279999999</v>
      </c>
      <c r="BL34" s="734">
        <v>1.8082650659999999</v>
      </c>
      <c r="BM34" s="734">
        <v>13.53005946</v>
      </c>
      <c r="BN34" s="734">
        <v>71355</v>
      </c>
      <c r="BO34" s="734">
        <v>34.983314290000003</v>
      </c>
      <c r="BP34" s="734">
        <v>65.016685710000004</v>
      </c>
      <c r="BQ34" s="734">
        <v>12.09984062</v>
      </c>
      <c r="BR34" s="741">
        <v>691</v>
      </c>
      <c r="BS34" s="672">
        <v>2016</v>
      </c>
      <c r="BT34" s="672">
        <v>0</v>
      </c>
      <c r="BU34" s="681">
        <v>25000</v>
      </c>
      <c r="BV34" s="681">
        <v>100000</v>
      </c>
      <c r="BW34" s="681">
        <v>25000</v>
      </c>
      <c r="BX34" s="672">
        <v>100000</v>
      </c>
      <c r="BY34" s="672">
        <v>76000</v>
      </c>
      <c r="BZ34" s="672">
        <v>100000</v>
      </c>
      <c r="CA34" s="672">
        <v>10000</v>
      </c>
      <c r="CB34" s="672">
        <v>100000</v>
      </c>
      <c r="CC34" s="671" t="s">
        <v>174</v>
      </c>
      <c r="CD34" s="671">
        <v>3</v>
      </c>
      <c r="CE34" s="671">
        <v>2</v>
      </c>
      <c r="CF34" s="671">
        <v>1</v>
      </c>
      <c r="CG34" s="667" t="s">
        <v>353</v>
      </c>
      <c r="CH34" s="667" t="s">
        <v>354</v>
      </c>
      <c r="CI34" s="747">
        <v>40900</v>
      </c>
      <c r="CJ34" s="746">
        <v>12</v>
      </c>
      <c r="CK34" s="746">
        <v>14.5</v>
      </c>
      <c r="CL34" s="746">
        <v>8.5</v>
      </c>
      <c r="CM34" s="746">
        <v>36.700000000000003</v>
      </c>
      <c r="CN34" s="747">
        <v>16221</v>
      </c>
      <c r="CO34" s="747">
        <v>119831</v>
      </c>
      <c r="CP34" s="746">
        <v>27</v>
      </c>
      <c r="CQ34" s="746">
        <v>5.0999999999999996</v>
      </c>
      <c r="CR34" s="746">
        <v>15.4</v>
      </c>
      <c r="CS34" s="746">
        <v>49.1</v>
      </c>
      <c r="CT34" s="749">
        <v>733</v>
      </c>
    </row>
    <row r="35" spans="1:98" ht="27.75" customHeight="1">
      <c r="A35" s="666" t="s">
        <v>343</v>
      </c>
      <c r="B35" s="667" t="s">
        <v>344</v>
      </c>
      <c r="C35" s="667" t="s">
        <v>308</v>
      </c>
      <c r="D35" s="667">
        <v>10</v>
      </c>
      <c r="E35" s="667" t="s">
        <v>131</v>
      </c>
      <c r="F35" s="667">
        <v>2</v>
      </c>
      <c r="G35" s="668">
        <v>90100</v>
      </c>
      <c r="H35" s="668">
        <v>38926</v>
      </c>
      <c r="I35" s="727">
        <v>10722325</v>
      </c>
      <c r="J35" s="718">
        <v>0.127</v>
      </c>
      <c r="K35" s="713">
        <f>Q35/I35</f>
        <v>0.5129846371938922</v>
      </c>
      <c r="L35" s="713">
        <f>R35/I35</f>
        <v>0.32663466179210199</v>
      </c>
      <c r="M35" s="713">
        <f>S35/I35</f>
        <v>4.7565989652430793E-2</v>
      </c>
      <c r="N35" s="713">
        <f>T35/I35</f>
        <v>0.10637133271002325</v>
      </c>
      <c r="O35" s="713">
        <f>U35/I35</f>
        <v>2.3358739825550894E-3</v>
      </c>
      <c r="P35" s="713">
        <f>V35/I35</f>
        <v>2.1142895780532675E-2</v>
      </c>
      <c r="Q35" s="712">
        <v>5500388</v>
      </c>
      <c r="R35" s="712">
        <v>3502283</v>
      </c>
      <c r="S35" s="712">
        <v>510018</v>
      </c>
      <c r="T35" s="712">
        <v>1140548</v>
      </c>
      <c r="U35" s="712">
        <v>25046</v>
      </c>
      <c r="V35" s="712">
        <v>226701</v>
      </c>
      <c r="W35" s="727">
        <v>15.72478911</v>
      </c>
      <c r="X35" s="667">
        <v>2.4</v>
      </c>
      <c r="Y35" s="716">
        <v>0.152</v>
      </c>
      <c r="Z35" s="669">
        <v>0.09</v>
      </c>
      <c r="AA35" s="716">
        <v>0.56000000000000005</v>
      </c>
      <c r="AB35" s="668">
        <v>27759</v>
      </c>
      <c r="AC35" s="667">
        <v>5</v>
      </c>
      <c r="AD35" s="667" t="s">
        <v>355</v>
      </c>
      <c r="AE35" s="667" t="s">
        <v>356</v>
      </c>
      <c r="AF35" s="288" t="s">
        <v>357</v>
      </c>
      <c r="AG35" s="288" t="s">
        <v>187</v>
      </c>
      <c r="AH35" s="288">
        <v>0</v>
      </c>
      <c r="AI35" s="288">
        <v>0</v>
      </c>
      <c r="AJ35" s="288">
        <v>0</v>
      </c>
      <c r="AK35" s="288">
        <v>1</v>
      </c>
      <c r="AL35" s="288">
        <v>1</v>
      </c>
      <c r="AM35" s="288">
        <v>0</v>
      </c>
      <c r="AN35" s="288">
        <v>0</v>
      </c>
      <c r="AO35" s="288">
        <v>0</v>
      </c>
      <c r="AP35" s="701">
        <v>1</v>
      </c>
      <c r="AQ35" s="701">
        <v>1</v>
      </c>
      <c r="AR35" s="701">
        <v>0</v>
      </c>
      <c r="AS35" s="671">
        <v>0</v>
      </c>
      <c r="AT35" s="671">
        <v>1</v>
      </c>
      <c r="AU35" s="671">
        <v>1</v>
      </c>
      <c r="AV35" s="671">
        <v>1</v>
      </c>
      <c r="AW35" s="671">
        <v>5</v>
      </c>
      <c r="AX35" s="671">
        <v>0</v>
      </c>
      <c r="AY35" s="671">
        <v>0</v>
      </c>
      <c r="AZ35" s="671">
        <v>0</v>
      </c>
      <c r="BA35" s="671">
        <v>0</v>
      </c>
      <c r="BB35" s="671">
        <v>0</v>
      </c>
      <c r="BC35" s="671">
        <v>0</v>
      </c>
      <c r="BD35" s="671">
        <v>0</v>
      </c>
      <c r="BE35" s="671">
        <v>0</v>
      </c>
      <c r="BF35" s="671">
        <v>0</v>
      </c>
      <c r="BG35" s="671">
        <v>4.8</v>
      </c>
      <c r="BH35" s="734">
        <v>3.9332722680000001</v>
      </c>
      <c r="BI35" s="734">
        <v>7.8219635609999996</v>
      </c>
      <c r="BJ35" s="734">
        <v>19.114397709999999</v>
      </c>
      <c r="BK35" s="734">
        <v>11.586108279999999</v>
      </c>
      <c r="BL35" s="734">
        <v>1.8082650659999999</v>
      </c>
      <c r="BM35" s="734">
        <v>13.53005946</v>
      </c>
      <c r="BN35" s="734">
        <v>71355</v>
      </c>
      <c r="BO35" s="734">
        <v>34.983314290000003</v>
      </c>
      <c r="BP35" s="734">
        <v>65.016685710000004</v>
      </c>
      <c r="BQ35" s="734">
        <v>12.09984062</v>
      </c>
      <c r="BR35" s="741">
        <v>691</v>
      </c>
      <c r="BS35" s="672">
        <v>1989</v>
      </c>
      <c r="BT35" s="672">
        <v>0</v>
      </c>
      <c r="BU35" s="671" t="s">
        <v>358</v>
      </c>
      <c r="BV35" s="681">
        <v>100000</v>
      </c>
      <c r="BW35" s="681">
        <v>25000</v>
      </c>
      <c r="BX35" s="672">
        <v>100000</v>
      </c>
      <c r="BY35" s="672">
        <v>76000</v>
      </c>
      <c r="BZ35" s="672">
        <v>100000</v>
      </c>
      <c r="CA35" s="672">
        <v>10000</v>
      </c>
      <c r="CB35" s="672">
        <v>100000</v>
      </c>
      <c r="CC35" s="671" t="s">
        <v>174</v>
      </c>
      <c r="CD35" s="671">
        <v>3</v>
      </c>
      <c r="CE35" s="671">
        <v>1</v>
      </c>
      <c r="CF35" s="671">
        <v>3</v>
      </c>
      <c r="CG35" s="667" t="s">
        <v>359</v>
      </c>
      <c r="CH35" s="667" t="s">
        <v>360</v>
      </c>
      <c r="CI35" s="747">
        <v>40900</v>
      </c>
      <c r="CJ35" s="746">
        <v>12</v>
      </c>
      <c r="CK35" s="746">
        <v>14.5</v>
      </c>
      <c r="CL35" s="746">
        <v>8.5</v>
      </c>
      <c r="CM35" s="746">
        <v>36.700000000000003</v>
      </c>
      <c r="CN35" s="747">
        <v>16221</v>
      </c>
      <c r="CO35" s="747">
        <v>119831</v>
      </c>
      <c r="CP35" s="746">
        <v>27</v>
      </c>
      <c r="CQ35" s="746">
        <v>5.0999999999999996</v>
      </c>
      <c r="CR35" s="746">
        <v>15.4</v>
      </c>
      <c r="CS35" s="746">
        <v>49.1</v>
      </c>
      <c r="CT35" s="749">
        <v>733</v>
      </c>
    </row>
    <row r="36" spans="1:98" ht="27.75" customHeight="1">
      <c r="A36" s="666" t="s">
        <v>343</v>
      </c>
      <c r="B36" s="667" t="s">
        <v>344</v>
      </c>
      <c r="C36" s="667" t="s">
        <v>308</v>
      </c>
      <c r="D36" s="667">
        <v>10</v>
      </c>
      <c r="E36" s="667" t="s">
        <v>131</v>
      </c>
      <c r="F36" s="667">
        <v>2</v>
      </c>
      <c r="G36" s="668">
        <v>90100</v>
      </c>
      <c r="H36" s="668">
        <v>38926</v>
      </c>
      <c r="I36" s="727">
        <v>10722325</v>
      </c>
      <c r="J36" s="718">
        <v>0.127</v>
      </c>
      <c r="K36" s="713">
        <f>Q36/I36</f>
        <v>0.5129846371938922</v>
      </c>
      <c r="L36" s="713">
        <f>R36/I36</f>
        <v>0.32663466179210199</v>
      </c>
      <c r="M36" s="713">
        <f>S36/I36</f>
        <v>4.7565989652430793E-2</v>
      </c>
      <c r="N36" s="713">
        <f>T36/I36</f>
        <v>0.10637133271002325</v>
      </c>
      <c r="O36" s="713">
        <f>U36/I36</f>
        <v>2.3358739825550894E-3</v>
      </c>
      <c r="P36" s="713">
        <f>V36/I36</f>
        <v>2.1142895780532675E-2</v>
      </c>
      <c r="Q36" s="712">
        <v>5500388</v>
      </c>
      <c r="R36" s="712">
        <v>3502283</v>
      </c>
      <c r="S36" s="712">
        <v>510018</v>
      </c>
      <c r="T36" s="712">
        <v>1140548</v>
      </c>
      <c r="U36" s="712">
        <v>25046</v>
      </c>
      <c r="V36" s="712">
        <v>226701</v>
      </c>
      <c r="W36" s="727">
        <v>15.72478911</v>
      </c>
      <c r="X36" s="667">
        <v>2.4</v>
      </c>
      <c r="Y36" s="716">
        <v>0.152</v>
      </c>
      <c r="Z36" s="669">
        <v>0.09</v>
      </c>
      <c r="AA36" s="716">
        <v>0.56000000000000005</v>
      </c>
      <c r="AB36" s="668">
        <v>27759</v>
      </c>
      <c r="AC36" s="667">
        <v>5</v>
      </c>
      <c r="AD36" s="667" t="s">
        <v>361</v>
      </c>
      <c r="AE36" s="667" t="s">
        <v>362</v>
      </c>
      <c r="AF36" s="288" t="s">
        <v>363</v>
      </c>
      <c r="AG36" s="288" t="s">
        <v>214</v>
      </c>
      <c r="AH36" s="288">
        <v>0</v>
      </c>
      <c r="AI36" s="288">
        <v>0</v>
      </c>
      <c r="AJ36" s="288">
        <v>0</v>
      </c>
      <c r="AK36" s="288">
        <v>1</v>
      </c>
      <c r="AL36" s="288">
        <v>1</v>
      </c>
      <c r="AM36" s="288">
        <v>0</v>
      </c>
      <c r="AN36" s="288">
        <v>0</v>
      </c>
      <c r="AO36" s="288">
        <v>0</v>
      </c>
      <c r="AP36" s="701">
        <v>1</v>
      </c>
      <c r="AQ36" s="701">
        <v>1</v>
      </c>
      <c r="AR36" s="701">
        <v>0</v>
      </c>
      <c r="AS36" s="671">
        <v>2</v>
      </c>
      <c r="AT36" s="671">
        <v>3</v>
      </c>
      <c r="AU36" s="671">
        <v>1</v>
      </c>
      <c r="AV36" s="671">
        <v>1</v>
      </c>
      <c r="AW36" s="671">
        <v>5</v>
      </c>
      <c r="AX36" s="671">
        <v>0</v>
      </c>
      <c r="AY36" s="671">
        <v>0</v>
      </c>
      <c r="AZ36" s="671">
        <v>0</v>
      </c>
      <c r="BA36" s="671">
        <v>0</v>
      </c>
      <c r="BB36" s="671">
        <v>0</v>
      </c>
      <c r="BC36" s="671">
        <v>0</v>
      </c>
      <c r="BD36" s="671">
        <v>0</v>
      </c>
      <c r="BE36" s="671">
        <v>0</v>
      </c>
      <c r="BF36" s="671">
        <v>0</v>
      </c>
      <c r="BG36" s="671">
        <v>4.8</v>
      </c>
      <c r="BH36" s="734">
        <v>3.9332722680000001</v>
      </c>
      <c r="BI36" s="734">
        <v>7.8219635609999996</v>
      </c>
      <c r="BJ36" s="734">
        <v>19.114397709999999</v>
      </c>
      <c r="BK36" s="734">
        <v>11.586108279999999</v>
      </c>
      <c r="BL36" s="734">
        <v>1.8082650659999999</v>
      </c>
      <c r="BM36" s="734">
        <v>13.53005946</v>
      </c>
      <c r="BN36" s="734">
        <v>71355</v>
      </c>
      <c r="BO36" s="734">
        <v>34.983314290000003</v>
      </c>
      <c r="BP36" s="734">
        <v>65.016685710000004</v>
      </c>
      <c r="BQ36" s="734">
        <v>12.09984062</v>
      </c>
      <c r="BR36" s="741">
        <v>691</v>
      </c>
      <c r="BS36" s="672">
        <v>2016</v>
      </c>
      <c r="BT36" s="672">
        <v>0</v>
      </c>
      <c r="BU36" s="681">
        <v>10000</v>
      </c>
      <c r="BV36" s="681">
        <v>40000</v>
      </c>
      <c r="BW36" s="681">
        <v>10000</v>
      </c>
      <c r="BX36" s="672">
        <v>40000</v>
      </c>
      <c r="BY36" s="672">
        <f>SUM(BX36:BX40)/5</f>
        <v>46000</v>
      </c>
      <c r="BZ36" s="672">
        <v>100000</v>
      </c>
      <c r="CA36" s="672">
        <v>10000</v>
      </c>
      <c r="CB36" s="672">
        <v>100000</v>
      </c>
      <c r="CC36" s="671" t="s">
        <v>174</v>
      </c>
      <c r="CD36" s="671">
        <v>3</v>
      </c>
      <c r="CE36" s="671">
        <v>1</v>
      </c>
      <c r="CF36" s="671">
        <v>1</v>
      </c>
      <c r="CG36" s="667" t="s">
        <v>348</v>
      </c>
      <c r="CH36" s="667" t="s">
        <v>349</v>
      </c>
      <c r="CI36" s="747">
        <v>40900</v>
      </c>
      <c r="CJ36" s="746">
        <v>12</v>
      </c>
      <c r="CK36" s="746">
        <v>14.5</v>
      </c>
      <c r="CL36" s="746">
        <v>8.5</v>
      </c>
      <c r="CM36" s="746">
        <v>36.700000000000003</v>
      </c>
      <c r="CN36" s="747">
        <v>16221</v>
      </c>
      <c r="CO36" s="747">
        <v>119831</v>
      </c>
      <c r="CP36" s="746">
        <v>27</v>
      </c>
      <c r="CQ36" s="746">
        <v>5.0999999999999996</v>
      </c>
      <c r="CR36" s="746">
        <v>15.4</v>
      </c>
      <c r="CS36" s="746">
        <v>49.1</v>
      </c>
      <c r="CT36" s="749">
        <v>733</v>
      </c>
    </row>
    <row r="37" spans="1:98" ht="27.75" customHeight="1">
      <c r="A37" s="666" t="s">
        <v>343</v>
      </c>
      <c r="B37" s="667" t="s">
        <v>344</v>
      </c>
      <c r="C37" s="667" t="s">
        <v>308</v>
      </c>
      <c r="D37" s="667">
        <v>10</v>
      </c>
      <c r="E37" s="667" t="s">
        <v>131</v>
      </c>
      <c r="F37" s="667">
        <v>2</v>
      </c>
      <c r="G37" s="668">
        <v>90100</v>
      </c>
      <c r="H37" s="668">
        <v>38926</v>
      </c>
      <c r="I37" s="727">
        <v>10722325</v>
      </c>
      <c r="J37" s="718">
        <v>0.127</v>
      </c>
      <c r="K37" s="713">
        <f>Q37/I37</f>
        <v>0.5129846371938922</v>
      </c>
      <c r="L37" s="713">
        <f>R37/I37</f>
        <v>0.32663466179210199</v>
      </c>
      <c r="M37" s="713">
        <f>S37/I37</f>
        <v>4.7565989652430793E-2</v>
      </c>
      <c r="N37" s="713">
        <f>T37/I37</f>
        <v>0.10637133271002325</v>
      </c>
      <c r="O37" s="713">
        <f>U37/I37</f>
        <v>2.3358739825550894E-3</v>
      </c>
      <c r="P37" s="713">
        <f>V37/I37</f>
        <v>2.1142895780532675E-2</v>
      </c>
      <c r="Q37" s="712">
        <v>5500388</v>
      </c>
      <c r="R37" s="712">
        <v>3502283</v>
      </c>
      <c r="S37" s="712">
        <v>510018</v>
      </c>
      <c r="T37" s="712">
        <v>1140548</v>
      </c>
      <c r="U37" s="712">
        <v>25046</v>
      </c>
      <c r="V37" s="712">
        <v>226701</v>
      </c>
      <c r="W37" s="727">
        <v>15.72478911</v>
      </c>
      <c r="X37" s="667">
        <v>2.4</v>
      </c>
      <c r="Y37" s="716">
        <v>0.152</v>
      </c>
      <c r="Z37" s="669">
        <v>0.09</v>
      </c>
      <c r="AA37" s="716">
        <v>0.56000000000000005</v>
      </c>
      <c r="AB37" s="668">
        <v>27759</v>
      </c>
      <c r="AC37" s="667">
        <v>5</v>
      </c>
      <c r="AD37" s="667" t="s">
        <v>364</v>
      </c>
      <c r="AE37" s="667" t="s">
        <v>365</v>
      </c>
      <c r="AF37" s="288" t="s">
        <v>366</v>
      </c>
      <c r="AG37" s="288" t="s">
        <v>367</v>
      </c>
      <c r="AH37" s="288">
        <v>0</v>
      </c>
      <c r="AI37" s="288">
        <v>0</v>
      </c>
      <c r="AJ37" s="288">
        <v>0</v>
      </c>
      <c r="AK37" s="288">
        <v>1</v>
      </c>
      <c r="AL37" s="288">
        <v>0</v>
      </c>
      <c r="AM37" s="288">
        <v>1</v>
      </c>
      <c r="AN37" s="288">
        <v>0</v>
      </c>
      <c r="AO37" s="288">
        <v>0</v>
      </c>
      <c r="AP37" s="701">
        <v>1</v>
      </c>
      <c r="AQ37" s="701">
        <v>1</v>
      </c>
      <c r="AR37" s="701">
        <v>0</v>
      </c>
      <c r="AS37" s="671">
        <v>2</v>
      </c>
      <c r="AT37" s="671">
        <v>9</v>
      </c>
      <c r="AU37" s="671">
        <v>1</v>
      </c>
      <c r="AV37" s="671">
        <v>1</v>
      </c>
      <c r="AW37" s="671">
        <v>5</v>
      </c>
      <c r="AX37" s="671">
        <v>0</v>
      </c>
      <c r="AY37" s="671">
        <v>0</v>
      </c>
      <c r="AZ37" s="671">
        <v>0</v>
      </c>
      <c r="BA37" s="671">
        <v>0</v>
      </c>
      <c r="BB37" s="671">
        <v>0</v>
      </c>
      <c r="BC37" s="671">
        <v>0</v>
      </c>
      <c r="BD37" s="671">
        <v>0</v>
      </c>
      <c r="BE37" s="671">
        <v>0</v>
      </c>
      <c r="BF37" s="671">
        <v>0</v>
      </c>
      <c r="BG37" s="671">
        <v>4.8</v>
      </c>
      <c r="BH37" s="734">
        <v>3.9332722680000001</v>
      </c>
      <c r="BI37" s="734">
        <v>7.8219635609999996</v>
      </c>
      <c r="BJ37" s="734">
        <v>19.114397709999999</v>
      </c>
      <c r="BK37" s="734">
        <v>11.586108279999999</v>
      </c>
      <c r="BL37" s="734">
        <v>1.8082650659999999</v>
      </c>
      <c r="BM37" s="734">
        <v>13.53005946</v>
      </c>
      <c r="BN37" s="734">
        <v>71355</v>
      </c>
      <c r="BO37" s="734">
        <v>34.983314290000003</v>
      </c>
      <c r="BP37" s="734">
        <v>65.016685710000004</v>
      </c>
      <c r="BQ37" s="734">
        <v>12.09984062</v>
      </c>
      <c r="BR37" s="741">
        <v>691</v>
      </c>
      <c r="BS37" s="672">
        <v>2016</v>
      </c>
      <c r="BT37" s="672">
        <v>0</v>
      </c>
      <c r="BU37" s="681">
        <v>10000</v>
      </c>
      <c r="BV37" s="681">
        <v>40000</v>
      </c>
      <c r="BW37" s="681">
        <v>10000</v>
      </c>
      <c r="BX37" s="672">
        <v>40000</v>
      </c>
      <c r="BY37" s="672">
        <v>76000</v>
      </c>
      <c r="BZ37" s="672">
        <v>100000</v>
      </c>
      <c r="CA37" s="672">
        <v>10000</v>
      </c>
      <c r="CB37" s="672">
        <v>100000</v>
      </c>
      <c r="CC37" s="671" t="s">
        <v>174</v>
      </c>
      <c r="CD37" s="671">
        <v>3</v>
      </c>
      <c r="CE37" s="671">
        <v>1</v>
      </c>
      <c r="CF37" s="671">
        <v>1</v>
      </c>
      <c r="CG37" s="667" t="s">
        <v>348</v>
      </c>
      <c r="CH37" s="667" t="s">
        <v>368</v>
      </c>
      <c r="CI37" s="747">
        <v>40900</v>
      </c>
      <c r="CJ37" s="746">
        <v>12</v>
      </c>
      <c r="CK37" s="746">
        <v>14.5</v>
      </c>
      <c r="CL37" s="746">
        <v>8.5</v>
      </c>
      <c r="CM37" s="746">
        <v>36.700000000000003</v>
      </c>
      <c r="CN37" s="747">
        <v>16221</v>
      </c>
      <c r="CO37" s="747">
        <v>119831</v>
      </c>
      <c r="CP37" s="746">
        <v>27</v>
      </c>
      <c r="CQ37" s="746">
        <v>5.0999999999999996</v>
      </c>
      <c r="CR37" s="746">
        <v>15.4</v>
      </c>
      <c r="CS37" s="746">
        <v>49.1</v>
      </c>
      <c r="CT37" s="749">
        <v>733</v>
      </c>
    </row>
    <row r="38" spans="1:98" ht="27.75" customHeight="1">
      <c r="A38" s="666" t="s">
        <v>369</v>
      </c>
      <c r="B38" s="667" t="s">
        <v>370</v>
      </c>
      <c r="C38" s="667" t="s">
        <v>111</v>
      </c>
      <c r="D38" s="667">
        <v>11</v>
      </c>
      <c r="E38" s="667" t="s">
        <v>158</v>
      </c>
      <c r="F38" s="667">
        <v>3</v>
      </c>
      <c r="G38" s="668">
        <v>117570</v>
      </c>
      <c r="H38" s="668">
        <v>50123</v>
      </c>
      <c r="I38" s="727">
        <v>1450589</v>
      </c>
      <c r="J38" s="718">
        <v>0.10199999999999999</v>
      </c>
      <c r="K38" s="713">
        <f>Q38/I38</f>
        <v>0.21135621461351217</v>
      </c>
      <c r="L38" s="713">
        <f>R38/I38</f>
        <v>1.9332147148503124E-2</v>
      </c>
      <c r="M38" s="713">
        <f>S38/I38</f>
        <v>0.35640625980205282</v>
      </c>
      <c r="N38" s="713">
        <f>T38/I38</f>
        <v>0.11037102859597032</v>
      </c>
      <c r="O38" s="713">
        <f>U38/I38</f>
        <v>2.0991473118850343E-3</v>
      </c>
      <c r="P38" s="713">
        <f>V38/I38</f>
        <v>0.19861449383664154</v>
      </c>
      <c r="Q38" s="712">
        <v>306591</v>
      </c>
      <c r="R38" s="712">
        <v>28043</v>
      </c>
      <c r="S38" s="712">
        <v>516999</v>
      </c>
      <c r="T38" s="712">
        <v>160103</v>
      </c>
      <c r="U38" s="712">
        <v>3045</v>
      </c>
      <c r="V38" s="712">
        <v>288108</v>
      </c>
      <c r="W38" s="727">
        <v>24.96269586</v>
      </c>
      <c r="X38" s="712">
        <v>0.1</v>
      </c>
      <c r="Y38" s="716">
        <v>8.4000000000000005E-2</v>
      </c>
      <c r="Z38" s="669">
        <v>7.0000000000000007E-2</v>
      </c>
      <c r="AA38" s="716">
        <v>0.45</v>
      </c>
      <c r="AB38" s="668">
        <v>24926</v>
      </c>
      <c r="AC38" s="667">
        <v>1</v>
      </c>
      <c r="AD38" s="667" t="s">
        <v>371</v>
      </c>
      <c r="AE38" s="667" t="s">
        <v>372</v>
      </c>
      <c r="AF38" s="288" t="s">
        <v>373</v>
      </c>
      <c r="AG38" s="288" t="s">
        <v>300</v>
      </c>
      <c r="AH38" s="288">
        <v>0</v>
      </c>
      <c r="AI38" s="288">
        <v>0</v>
      </c>
      <c r="AJ38" s="288">
        <v>1</v>
      </c>
      <c r="AK38" s="288">
        <v>1</v>
      </c>
      <c r="AL38" s="288">
        <v>0</v>
      </c>
      <c r="AM38" s="288">
        <v>0</v>
      </c>
      <c r="AN38" s="288">
        <v>0</v>
      </c>
      <c r="AO38" s="288">
        <v>0</v>
      </c>
      <c r="AP38" s="701">
        <v>0</v>
      </c>
      <c r="AQ38" s="701">
        <v>1</v>
      </c>
      <c r="AR38" s="701">
        <v>1</v>
      </c>
      <c r="AS38" s="671">
        <v>2</v>
      </c>
      <c r="AT38" s="671">
        <v>9</v>
      </c>
      <c r="AU38" s="671">
        <v>1</v>
      </c>
      <c r="AV38" s="671">
        <v>1</v>
      </c>
      <c r="AW38" s="671">
        <v>1</v>
      </c>
      <c r="AX38" s="671">
        <v>0</v>
      </c>
      <c r="AY38" s="671">
        <v>0</v>
      </c>
      <c r="AZ38" s="671">
        <v>0</v>
      </c>
      <c r="BA38" s="671">
        <v>0</v>
      </c>
      <c r="BB38" s="671">
        <v>0</v>
      </c>
      <c r="BC38" s="671">
        <v>0</v>
      </c>
      <c r="BD38" s="671">
        <v>0</v>
      </c>
      <c r="BE38" s="671">
        <v>0</v>
      </c>
      <c r="BF38" s="671">
        <v>0</v>
      </c>
      <c r="BG38" s="671">
        <v>4.5999999999999996</v>
      </c>
      <c r="BH38" s="734">
        <v>3.1554131339999998</v>
      </c>
      <c r="BI38" s="734">
        <v>10.601692180000001</v>
      </c>
      <c r="BJ38" s="734">
        <v>20.880229119999999</v>
      </c>
      <c r="BK38" s="734">
        <v>11.223728899999999</v>
      </c>
      <c r="BL38" s="734">
        <v>4.0197889670000002</v>
      </c>
      <c r="BM38" s="734">
        <v>9.6096098219999995</v>
      </c>
      <c r="BN38" s="734">
        <v>94814</v>
      </c>
      <c r="BO38" s="734">
        <v>38.249164090000001</v>
      </c>
      <c r="BP38" s="734">
        <v>61.750835909999999</v>
      </c>
      <c r="BQ38" s="734">
        <v>10.93766145</v>
      </c>
      <c r="BR38" s="741">
        <v>69</v>
      </c>
      <c r="BS38" s="672">
        <v>2019</v>
      </c>
      <c r="BT38" s="672">
        <v>0</v>
      </c>
      <c r="BU38" s="671" t="s">
        <v>374</v>
      </c>
      <c r="BV38" s="671" t="s">
        <v>375</v>
      </c>
      <c r="BW38" s="671" t="s">
        <v>116</v>
      </c>
      <c r="BX38" s="672" t="s">
        <v>116</v>
      </c>
      <c r="CA38" s="672" t="s">
        <v>116</v>
      </c>
      <c r="CB38" s="672" t="s">
        <v>116</v>
      </c>
      <c r="CC38" s="671" t="s">
        <v>303</v>
      </c>
      <c r="CD38" s="671">
        <v>3</v>
      </c>
      <c r="CE38" s="671">
        <v>2</v>
      </c>
      <c r="CF38" s="671">
        <v>1</v>
      </c>
      <c r="CG38" s="667" t="s">
        <v>376</v>
      </c>
      <c r="CH38" s="667" t="s">
        <v>377</v>
      </c>
      <c r="CI38" s="747">
        <v>44520</v>
      </c>
      <c r="CJ38" s="746">
        <v>12.9</v>
      </c>
      <c r="CK38" s="746">
        <v>14.4</v>
      </c>
      <c r="CL38" s="746">
        <v>10.5</v>
      </c>
      <c r="CM38" s="746">
        <v>45.9</v>
      </c>
      <c r="CN38" s="746">
        <v>823</v>
      </c>
      <c r="CO38" s="747">
        <v>12026</v>
      </c>
      <c r="CP38" s="746">
        <v>69</v>
      </c>
      <c r="CQ38" s="746">
        <v>9.1</v>
      </c>
      <c r="CR38" s="746">
        <v>15.1</v>
      </c>
      <c r="CS38" s="746">
        <v>28.9</v>
      </c>
      <c r="CT38" s="749">
        <v>72</v>
      </c>
    </row>
    <row r="39" spans="1:98" ht="27.75" customHeight="1">
      <c r="A39" s="666" t="s">
        <v>378</v>
      </c>
      <c r="B39" s="667" t="s">
        <v>379</v>
      </c>
      <c r="C39" s="667" t="s">
        <v>130</v>
      </c>
      <c r="D39" s="667">
        <v>12</v>
      </c>
      <c r="E39" s="667" t="s">
        <v>99</v>
      </c>
      <c r="F39" s="667">
        <v>1</v>
      </c>
      <c r="G39" s="668">
        <v>88350</v>
      </c>
      <c r="H39" s="668">
        <v>40394</v>
      </c>
      <c r="I39" s="727">
        <v>1854109</v>
      </c>
      <c r="J39" s="718">
        <v>0.107</v>
      </c>
      <c r="K39" s="713">
        <f>Q39/I39</f>
        <v>0.84406903801232824</v>
      </c>
      <c r="L39" s="713">
        <f>R39/I39</f>
        <v>8.3128877536326074E-3</v>
      </c>
      <c r="M39" s="713">
        <f>S39/I39</f>
        <v>1.6008228210962785E-2</v>
      </c>
      <c r="N39" s="713">
        <f>T39/I39</f>
        <v>0.14126461820745168</v>
      </c>
      <c r="O39" s="713">
        <f>U39/I39</f>
        <v>1.0700018175846189E-2</v>
      </c>
      <c r="P39" s="713">
        <f>V39/I39</f>
        <v>2.3498618473886918E-2</v>
      </c>
      <c r="Q39" s="712">
        <v>1564996</v>
      </c>
      <c r="R39" s="712">
        <v>15413</v>
      </c>
      <c r="S39" s="712">
        <v>29681</v>
      </c>
      <c r="T39" s="712">
        <v>261920</v>
      </c>
      <c r="U39" s="712">
        <v>19839</v>
      </c>
      <c r="V39" s="712">
        <v>43569</v>
      </c>
      <c r="W39" s="727">
        <v>35.130082960000003</v>
      </c>
      <c r="X39" s="712">
        <v>2</v>
      </c>
      <c r="Y39" s="716">
        <v>0.114</v>
      </c>
      <c r="Z39" s="669">
        <v>7.0000000000000007E-2</v>
      </c>
      <c r="AA39" s="716">
        <v>0.57999999999999996</v>
      </c>
      <c r="AB39" s="668">
        <v>24983</v>
      </c>
      <c r="AC39" s="667">
        <v>3</v>
      </c>
      <c r="AD39" s="667" t="s">
        <v>380</v>
      </c>
      <c r="AE39" s="667" t="s">
        <v>381</v>
      </c>
      <c r="AF39" s="288" t="s">
        <v>382</v>
      </c>
      <c r="AG39" s="288" t="s">
        <v>172</v>
      </c>
      <c r="AH39" s="288">
        <v>0</v>
      </c>
      <c r="AI39" s="288">
        <v>1</v>
      </c>
      <c r="AJ39" s="288">
        <v>0</v>
      </c>
      <c r="AK39" s="288">
        <v>1</v>
      </c>
      <c r="AL39" s="288">
        <v>0</v>
      </c>
      <c r="AM39" s="288">
        <v>1</v>
      </c>
      <c r="AN39" s="288">
        <v>1</v>
      </c>
      <c r="AO39" s="288">
        <v>0</v>
      </c>
      <c r="AP39" s="701">
        <v>0</v>
      </c>
      <c r="AQ39" s="701">
        <v>0</v>
      </c>
      <c r="AR39" s="701">
        <v>0</v>
      </c>
      <c r="AS39" s="671">
        <v>2</v>
      </c>
      <c r="AT39" s="671">
        <v>6</v>
      </c>
      <c r="AU39" s="671">
        <v>1</v>
      </c>
      <c r="AV39" s="671">
        <v>1</v>
      </c>
      <c r="AW39" s="671">
        <v>3</v>
      </c>
      <c r="AX39" s="671">
        <v>0</v>
      </c>
      <c r="AY39" s="671">
        <v>0</v>
      </c>
      <c r="AZ39" s="671">
        <v>0</v>
      </c>
      <c r="BA39" s="671">
        <v>0</v>
      </c>
      <c r="BB39" s="671">
        <v>0</v>
      </c>
      <c r="BC39" s="671">
        <v>0</v>
      </c>
      <c r="BD39" s="671">
        <v>0</v>
      </c>
      <c r="BE39" s="671">
        <v>0</v>
      </c>
      <c r="BF39" s="671">
        <v>0</v>
      </c>
      <c r="BG39" s="671">
        <v>4.7</v>
      </c>
      <c r="BH39" s="734">
        <v>2.9456954400000002</v>
      </c>
      <c r="BI39" s="734">
        <v>9.2779401569999997</v>
      </c>
      <c r="BJ39" s="734">
        <v>18.37272123</v>
      </c>
      <c r="BK39" s="734">
        <v>8.7708403310000005</v>
      </c>
      <c r="BL39" s="734">
        <v>3.060313361</v>
      </c>
      <c r="BM39" s="734">
        <v>11.01173363</v>
      </c>
      <c r="BN39" s="734">
        <v>70214</v>
      </c>
      <c r="BO39" s="734">
        <v>27.99312329</v>
      </c>
      <c r="BP39" s="734">
        <v>72.00687671</v>
      </c>
      <c r="BQ39" s="734">
        <v>8.2875897900000002</v>
      </c>
      <c r="BR39" s="741">
        <v>145</v>
      </c>
      <c r="BS39" s="672">
        <v>2000</v>
      </c>
      <c r="BT39" s="672">
        <v>0</v>
      </c>
      <c r="BU39" s="671" t="s">
        <v>383</v>
      </c>
      <c r="BV39" s="671" t="s">
        <v>384</v>
      </c>
      <c r="BW39" s="671">
        <v>10000</v>
      </c>
      <c r="BX39" s="672">
        <v>50000</v>
      </c>
      <c r="BY39" s="672">
        <f>SUM(BX38:BX40)/3</f>
        <v>50000</v>
      </c>
      <c r="BZ39" s="672">
        <v>50000</v>
      </c>
      <c r="CA39" s="671">
        <v>8333.33</v>
      </c>
      <c r="CB39" s="672">
        <v>100000</v>
      </c>
      <c r="CC39" s="671" t="s">
        <v>174</v>
      </c>
      <c r="CD39" s="671">
        <v>3</v>
      </c>
      <c r="CE39" s="671">
        <v>2</v>
      </c>
      <c r="CF39" s="671">
        <v>1</v>
      </c>
      <c r="CG39" s="288" t="s">
        <v>385</v>
      </c>
      <c r="CH39" s="667" t="s">
        <v>386</v>
      </c>
      <c r="CI39" s="747">
        <v>42850</v>
      </c>
      <c r="CJ39" s="746">
        <v>9.4</v>
      </c>
      <c r="CK39" s="746">
        <v>17.5</v>
      </c>
      <c r="CL39" s="746">
        <v>9.1999999999999993</v>
      </c>
      <c r="CM39" s="746">
        <v>39.1</v>
      </c>
      <c r="CN39" s="747">
        <v>1594</v>
      </c>
      <c r="CO39" s="747">
        <v>17935</v>
      </c>
      <c r="CP39" s="746">
        <v>6.6</v>
      </c>
      <c r="CQ39" s="746">
        <v>6.5</v>
      </c>
      <c r="CR39" s="746">
        <v>17.5</v>
      </c>
      <c r="CS39" s="746">
        <v>39</v>
      </c>
      <c r="CT39" s="749">
        <v>147</v>
      </c>
    </row>
    <row r="40" spans="1:98" ht="27.75" customHeight="1">
      <c r="A40" s="666" t="s">
        <v>378</v>
      </c>
      <c r="B40" s="667" t="s">
        <v>379</v>
      </c>
      <c r="C40" s="667" t="s">
        <v>130</v>
      </c>
      <c r="D40" s="667">
        <v>12</v>
      </c>
      <c r="E40" s="667" t="s">
        <v>99</v>
      </c>
      <c r="F40" s="667">
        <v>1</v>
      </c>
      <c r="G40" s="668">
        <v>88350</v>
      </c>
      <c r="H40" s="668">
        <v>40394</v>
      </c>
      <c r="I40" s="727">
        <v>1854109</v>
      </c>
      <c r="J40" s="718">
        <v>0.107</v>
      </c>
      <c r="K40" s="713">
        <f>Q40/I40</f>
        <v>0.84406903801232824</v>
      </c>
      <c r="L40" s="713">
        <f>R40/I40</f>
        <v>8.3128877536326074E-3</v>
      </c>
      <c r="M40" s="713">
        <f>S40/I40</f>
        <v>1.6008228210962785E-2</v>
      </c>
      <c r="N40" s="713">
        <f>T40/I40</f>
        <v>0.14126461820745168</v>
      </c>
      <c r="O40" s="713">
        <f>U40/I40</f>
        <v>1.0700018175846189E-2</v>
      </c>
      <c r="P40" s="713">
        <f>V40/I40</f>
        <v>2.3498618473886918E-2</v>
      </c>
      <c r="Q40" s="712">
        <v>1564996</v>
      </c>
      <c r="R40" s="712">
        <v>15413</v>
      </c>
      <c r="S40" s="712">
        <v>29681</v>
      </c>
      <c r="T40" s="712">
        <v>261920</v>
      </c>
      <c r="U40" s="712">
        <v>19839</v>
      </c>
      <c r="V40" s="712">
        <v>43569</v>
      </c>
      <c r="W40" s="727">
        <v>35.130082960000003</v>
      </c>
      <c r="X40" s="667">
        <v>2</v>
      </c>
      <c r="Y40" s="716">
        <v>0.114</v>
      </c>
      <c r="Z40" s="669">
        <v>7.0000000000000007E-2</v>
      </c>
      <c r="AA40" s="716">
        <v>0.57999999999999996</v>
      </c>
      <c r="AB40" s="668">
        <v>24983</v>
      </c>
      <c r="AC40" s="667">
        <v>3</v>
      </c>
      <c r="AD40" s="667" t="s">
        <v>387</v>
      </c>
      <c r="AE40" s="667" t="s">
        <v>388</v>
      </c>
      <c r="AF40" s="288" t="s">
        <v>389</v>
      </c>
      <c r="AG40" s="288" t="s">
        <v>187</v>
      </c>
      <c r="AH40" s="288">
        <v>0</v>
      </c>
      <c r="AI40" s="288">
        <v>0</v>
      </c>
      <c r="AJ40" s="288">
        <v>0</v>
      </c>
      <c r="AK40" s="288">
        <v>0</v>
      </c>
      <c r="AL40" s="288">
        <v>1</v>
      </c>
      <c r="AM40" s="288">
        <v>1</v>
      </c>
      <c r="AN40" s="288">
        <v>0</v>
      </c>
      <c r="AO40" s="288">
        <v>0</v>
      </c>
      <c r="AP40" s="701">
        <v>1</v>
      </c>
      <c r="AQ40" s="701">
        <v>0</v>
      </c>
      <c r="AR40" s="701">
        <v>0</v>
      </c>
      <c r="AS40" s="671">
        <v>2</v>
      </c>
      <c r="AT40" s="671">
        <v>1</v>
      </c>
      <c r="AU40" s="671">
        <v>1</v>
      </c>
      <c r="AV40" s="671">
        <v>1</v>
      </c>
      <c r="AW40" s="671">
        <v>3</v>
      </c>
      <c r="AX40" s="671">
        <v>0</v>
      </c>
      <c r="AY40" s="671">
        <v>0</v>
      </c>
      <c r="AZ40" s="671">
        <v>0</v>
      </c>
      <c r="BA40" s="671">
        <v>0</v>
      </c>
      <c r="BB40" s="671">
        <v>0</v>
      </c>
      <c r="BC40" s="671">
        <v>0</v>
      </c>
      <c r="BD40" s="671">
        <v>0</v>
      </c>
      <c r="BE40" s="671">
        <v>0</v>
      </c>
      <c r="BF40" s="671">
        <v>0</v>
      </c>
      <c r="BG40" s="671">
        <v>4.7</v>
      </c>
      <c r="BH40" s="734">
        <v>2.9456954400000002</v>
      </c>
      <c r="BI40" s="734">
        <v>9.2779401569999997</v>
      </c>
      <c r="BJ40" s="734">
        <v>18.37272123</v>
      </c>
      <c r="BK40" s="734">
        <v>8.7708403310000005</v>
      </c>
      <c r="BL40" s="734">
        <v>3.060313361</v>
      </c>
      <c r="BM40" s="734">
        <v>11.01173363</v>
      </c>
      <c r="BN40" s="734">
        <v>70214</v>
      </c>
      <c r="BO40" s="734">
        <v>27.99312329</v>
      </c>
      <c r="BP40" s="734">
        <v>72.00687671</v>
      </c>
      <c r="BQ40" s="734">
        <v>8.2875897900000002</v>
      </c>
      <c r="BR40" s="741">
        <v>145</v>
      </c>
      <c r="BS40" s="672">
        <v>2000</v>
      </c>
      <c r="BT40" s="672">
        <v>0</v>
      </c>
      <c r="BU40" s="681">
        <v>25000</v>
      </c>
      <c r="BV40" s="671" t="s">
        <v>390</v>
      </c>
      <c r="BW40" s="671">
        <v>25000</v>
      </c>
      <c r="BX40" s="672">
        <v>100000</v>
      </c>
      <c r="BY40" s="672">
        <v>58333.333333333336</v>
      </c>
      <c r="BZ40" s="672">
        <v>50000</v>
      </c>
      <c r="CA40" s="672">
        <v>8333.33</v>
      </c>
      <c r="CB40" s="672">
        <v>100000</v>
      </c>
      <c r="CC40" s="671" t="s">
        <v>174</v>
      </c>
      <c r="CD40" s="671">
        <v>3</v>
      </c>
      <c r="CE40" s="671">
        <v>4</v>
      </c>
      <c r="CF40" s="671">
        <v>0</v>
      </c>
      <c r="CG40" s="667" t="s">
        <v>391</v>
      </c>
      <c r="CH40" s="667" t="s">
        <v>392</v>
      </c>
      <c r="CI40" s="747">
        <v>42850</v>
      </c>
      <c r="CJ40" s="746">
        <v>9.4</v>
      </c>
      <c r="CK40" s="746">
        <v>17.5</v>
      </c>
      <c r="CL40" s="746">
        <v>9.1999999999999993</v>
      </c>
      <c r="CM40" s="746">
        <v>39.1</v>
      </c>
      <c r="CN40" s="747">
        <v>1594</v>
      </c>
      <c r="CO40" s="747">
        <v>17935</v>
      </c>
      <c r="CP40" s="746">
        <v>6.6</v>
      </c>
      <c r="CQ40" s="746">
        <v>6.5</v>
      </c>
      <c r="CR40" s="746">
        <v>17.5</v>
      </c>
      <c r="CS40" s="746">
        <v>39</v>
      </c>
      <c r="CT40" s="749">
        <v>147</v>
      </c>
    </row>
    <row r="41" spans="1:98" ht="27.75" customHeight="1">
      <c r="A41" s="666" t="s">
        <v>378</v>
      </c>
      <c r="B41" s="667" t="s">
        <v>379</v>
      </c>
      <c r="C41" s="667" t="s">
        <v>130</v>
      </c>
      <c r="D41" s="667">
        <v>12</v>
      </c>
      <c r="E41" s="667" t="s">
        <v>99</v>
      </c>
      <c r="F41" s="667">
        <v>1</v>
      </c>
      <c r="G41" s="668">
        <v>88350</v>
      </c>
      <c r="H41" s="668">
        <v>40394</v>
      </c>
      <c r="I41" s="727">
        <v>1854109</v>
      </c>
      <c r="J41" s="718">
        <v>0.107</v>
      </c>
      <c r="K41" s="713">
        <f>Q41/I41</f>
        <v>0.84406903801232824</v>
      </c>
      <c r="L41" s="713">
        <f>R41/I41</f>
        <v>8.3128877536326074E-3</v>
      </c>
      <c r="M41" s="713">
        <f>S41/I41</f>
        <v>1.6008228210962785E-2</v>
      </c>
      <c r="N41" s="713">
        <f>T41/I41</f>
        <v>0.14126461820745168</v>
      </c>
      <c r="O41" s="713">
        <f>U41/I41</f>
        <v>1.0700018175846189E-2</v>
      </c>
      <c r="P41" s="713">
        <f>V41/I41</f>
        <v>2.3498618473886918E-2</v>
      </c>
      <c r="Q41" s="712">
        <v>1564996</v>
      </c>
      <c r="R41" s="712">
        <v>15413</v>
      </c>
      <c r="S41" s="712">
        <v>29681</v>
      </c>
      <c r="T41" s="712">
        <v>261920</v>
      </c>
      <c r="U41" s="712">
        <v>19839</v>
      </c>
      <c r="V41" s="712">
        <v>43569</v>
      </c>
      <c r="W41" s="727">
        <v>35.130082960000003</v>
      </c>
      <c r="X41" s="667">
        <v>2</v>
      </c>
      <c r="Y41" s="716">
        <v>0.114</v>
      </c>
      <c r="Z41" s="669">
        <v>7.0000000000000007E-2</v>
      </c>
      <c r="AA41" s="716">
        <v>0.57999999999999996</v>
      </c>
      <c r="AB41" s="668">
        <v>24983</v>
      </c>
      <c r="AC41" s="667">
        <v>3</v>
      </c>
      <c r="AD41" s="667" t="s">
        <v>393</v>
      </c>
      <c r="AE41" s="667" t="s">
        <v>394</v>
      </c>
      <c r="AF41" s="288" t="s">
        <v>395</v>
      </c>
      <c r="AG41" s="288" t="s">
        <v>214</v>
      </c>
      <c r="AH41" s="288">
        <v>0</v>
      </c>
      <c r="AI41" s="288">
        <v>0</v>
      </c>
      <c r="AJ41" s="288">
        <v>0</v>
      </c>
      <c r="AK41" s="288">
        <v>1</v>
      </c>
      <c r="AL41" s="288">
        <v>1</v>
      </c>
      <c r="AM41" s="288">
        <v>0</v>
      </c>
      <c r="AN41" s="288">
        <v>0</v>
      </c>
      <c r="AO41" s="288">
        <v>0</v>
      </c>
      <c r="AP41" s="701">
        <v>1</v>
      </c>
      <c r="AQ41" s="701">
        <v>0</v>
      </c>
      <c r="AR41" s="701">
        <v>0</v>
      </c>
      <c r="AS41" s="671">
        <v>2</v>
      </c>
      <c r="AT41" s="671">
        <v>3</v>
      </c>
      <c r="AU41" s="671">
        <v>1</v>
      </c>
      <c r="AV41" s="671">
        <v>1</v>
      </c>
      <c r="AW41" s="671">
        <v>3</v>
      </c>
      <c r="AX41" s="671">
        <v>0</v>
      </c>
      <c r="AY41" s="671">
        <v>0</v>
      </c>
      <c r="AZ41" s="671">
        <v>0</v>
      </c>
      <c r="BA41" s="671">
        <v>0</v>
      </c>
      <c r="BB41" s="671">
        <v>0</v>
      </c>
      <c r="BC41" s="671">
        <v>0</v>
      </c>
      <c r="BD41" s="671">
        <v>0</v>
      </c>
      <c r="BE41" s="671">
        <v>0</v>
      </c>
      <c r="BF41" s="671">
        <v>0</v>
      </c>
      <c r="BG41" s="671">
        <v>4.7</v>
      </c>
      <c r="BH41" s="734">
        <v>2.9456954400000002</v>
      </c>
      <c r="BI41" s="734">
        <v>9.2779401569999997</v>
      </c>
      <c r="BJ41" s="734">
        <v>18.37272123</v>
      </c>
      <c r="BK41" s="734">
        <v>8.7708403310000005</v>
      </c>
      <c r="BL41" s="734">
        <v>3.060313361</v>
      </c>
      <c r="BM41" s="734">
        <v>11.01173363</v>
      </c>
      <c r="BN41" s="734">
        <v>70214</v>
      </c>
      <c r="BO41" s="734">
        <v>27.99312329</v>
      </c>
      <c r="BP41" s="734">
        <v>72.00687671</v>
      </c>
      <c r="BQ41" s="734">
        <v>8.2875897900000002</v>
      </c>
      <c r="BR41" s="741">
        <v>145</v>
      </c>
      <c r="BS41" s="672">
        <v>2023</v>
      </c>
      <c r="BT41" s="672">
        <v>1</v>
      </c>
      <c r="BU41" s="671" t="s">
        <v>396</v>
      </c>
      <c r="BV41" s="671" t="s">
        <v>397</v>
      </c>
      <c r="BW41" s="671">
        <v>8333.33</v>
      </c>
      <c r="BX41" s="672">
        <v>25000</v>
      </c>
      <c r="BY41" s="672">
        <v>58333.333333333336</v>
      </c>
      <c r="BZ41" s="672">
        <v>50000</v>
      </c>
      <c r="CA41" s="672">
        <v>8333.33</v>
      </c>
      <c r="CB41" s="672">
        <v>100000</v>
      </c>
      <c r="CC41" s="671" t="s">
        <v>174</v>
      </c>
      <c r="CD41" s="671">
        <v>3</v>
      </c>
      <c r="CE41" s="671">
        <v>1</v>
      </c>
      <c r="CF41" s="671">
        <v>1</v>
      </c>
      <c r="CG41" s="667" t="s">
        <v>398</v>
      </c>
      <c r="CH41" s="667" t="s">
        <v>399</v>
      </c>
      <c r="CI41" s="747">
        <v>42850</v>
      </c>
      <c r="CJ41" s="746">
        <v>9.4</v>
      </c>
      <c r="CK41" s="746">
        <v>17.5</v>
      </c>
      <c r="CL41" s="746">
        <v>9.1999999999999993</v>
      </c>
      <c r="CM41" s="746">
        <v>39.1</v>
      </c>
      <c r="CN41" s="747">
        <v>1594</v>
      </c>
      <c r="CO41" s="747">
        <v>17935</v>
      </c>
      <c r="CP41" s="746">
        <v>6.6</v>
      </c>
      <c r="CQ41" s="746">
        <v>6.5</v>
      </c>
      <c r="CR41" s="746">
        <v>17.5</v>
      </c>
      <c r="CS41" s="746">
        <v>39</v>
      </c>
      <c r="CT41" s="749">
        <v>147</v>
      </c>
    </row>
    <row r="42" spans="1:98" ht="27.75" customHeight="1">
      <c r="A42" s="666" t="s">
        <v>400</v>
      </c>
      <c r="B42" s="667" t="s">
        <v>401</v>
      </c>
      <c r="C42" s="667" t="s">
        <v>402</v>
      </c>
      <c r="D42" s="667">
        <v>13</v>
      </c>
      <c r="E42" s="667" t="s">
        <v>158</v>
      </c>
      <c r="F42" s="667">
        <v>3</v>
      </c>
      <c r="G42" s="668">
        <v>93210</v>
      </c>
      <c r="H42" s="668">
        <v>42213</v>
      </c>
      <c r="I42" s="727">
        <v>12757634</v>
      </c>
      <c r="J42" s="718">
        <v>0.11899999999999999</v>
      </c>
      <c r="K42" s="713">
        <f>Q42/I42</f>
        <v>0.58659395621476518</v>
      </c>
      <c r="L42" s="713">
        <f>R42/I42</f>
        <v>0.13905015616532032</v>
      </c>
      <c r="M42" s="713">
        <f>S42/I42</f>
        <v>6.031674838767126E-2</v>
      </c>
      <c r="N42" s="713">
        <f>T42/I42</f>
        <v>0.1805761946141424</v>
      </c>
      <c r="O42" s="713">
        <f>U42/I42</f>
        <v>1.5417435552705148E-3</v>
      </c>
      <c r="P42" s="713">
        <f>V42/I42</f>
        <v>1.7862716550733466E-2</v>
      </c>
      <c r="Q42" s="712">
        <v>7483551</v>
      </c>
      <c r="R42" s="712">
        <v>1773951</v>
      </c>
      <c r="S42" s="712">
        <v>769499</v>
      </c>
      <c r="T42" s="712">
        <v>2303725</v>
      </c>
      <c r="U42" s="712">
        <v>19669</v>
      </c>
      <c r="V42" s="712">
        <v>227886</v>
      </c>
      <c r="W42" s="727">
        <v>11.889890169999999</v>
      </c>
      <c r="X42" s="712">
        <v>5</v>
      </c>
      <c r="Y42" s="716">
        <v>0.128</v>
      </c>
      <c r="Z42" s="669">
        <v>0.06</v>
      </c>
      <c r="AA42" s="716">
        <v>0.56999999999999995</v>
      </c>
      <c r="AB42" s="668">
        <v>28552</v>
      </c>
      <c r="AC42" s="667">
        <v>6</v>
      </c>
      <c r="AD42" s="667" t="s">
        <v>426</v>
      </c>
      <c r="AE42" s="667" t="s">
        <v>427</v>
      </c>
      <c r="AF42" s="288" t="s">
        <v>428</v>
      </c>
      <c r="AG42" s="288" t="s">
        <v>429</v>
      </c>
      <c r="AH42" s="288">
        <v>0</v>
      </c>
      <c r="AI42" s="288">
        <v>0</v>
      </c>
      <c r="AJ42" s="288">
        <v>0</v>
      </c>
      <c r="AK42" s="288">
        <v>1</v>
      </c>
      <c r="AL42" s="288">
        <v>0</v>
      </c>
      <c r="AM42" s="288">
        <v>0</v>
      </c>
      <c r="AN42" s="288">
        <v>0</v>
      </c>
      <c r="AO42" s="288">
        <v>0</v>
      </c>
      <c r="AP42" s="701">
        <v>1</v>
      </c>
      <c r="AQ42" s="701">
        <v>0</v>
      </c>
      <c r="AR42" s="701">
        <v>1</v>
      </c>
      <c r="AS42" s="671">
        <v>1</v>
      </c>
      <c r="AT42" s="671">
        <v>0</v>
      </c>
      <c r="AU42" s="671">
        <v>2</v>
      </c>
      <c r="AV42" s="671">
        <v>0</v>
      </c>
      <c r="AW42" s="671">
        <v>3</v>
      </c>
      <c r="AX42" s="671">
        <v>1</v>
      </c>
      <c r="AY42" s="671">
        <v>1</v>
      </c>
      <c r="AZ42" s="671">
        <v>1</v>
      </c>
      <c r="BA42" s="671">
        <v>2</v>
      </c>
      <c r="BB42" s="671">
        <v>0</v>
      </c>
      <c r="BC42" s="671">
        <v>1</v>
      </c>
      <c r="BD42" s="671">
        <v>0</v>
      </c>
      <c r="BE42" s="671">
        <v>0</v>
      </c>
      <c r="BF42" s="671">
        <v>1</v>
      </c>
      <c r="BG42" s="671">
        <v>5.5</v>
      </c>
      <c r="BH42" s="734">
        <v>4.131221837</v>
      </c>
      <c r="BI42" s="734">
        <v>8.0532691589999992</v>
      </c>
      <c r="BJ42" s="734">
        <v>21.086312710000001</v>
      </c>
      <c r="BK42" s="734">
        <v>13.052294529999999</v>
      </c>
      <c r="BL42" s="734">
        <v>2.5842056000000002</v>
      </c>
      <c r="BM42" s="734">
        <v>11.763222409999999</v>
      </c>
      <c r="BN42" s="734">
        <v>78433</v>
      </c>
      <c r="BO42" s="734">
        <v>33.327262070000003</v>
      </c>
      <c r="BP42" s="734">
        <v>66.672737929999997</v>
      </c>
      <c r="BQ42" s="734">
        <v>12.95890464</v>
      </c>
      <c r="BR42" s="741">
        <v>1342</v>
      </c>
      <c r="BS42" s="672" t="s">
        <v>116</v>
      </c>
      <c r="BU42" s="681">
        <v>6500</v>
      </c>
      <c r="BV42" s="681">
        <v>6500</v>
      </c>
      <c r="BW42" s="681">
        <v>6500</v>
      </c>
      <c r="BX42" s="672">
        <v>6500</v>
      </c>
      <c r="BY42" s="672">
        <v>15083.333333333334</v>
      </c>
      <c r="BZ42" s="672">
        <v>13250</v>
      </c>
      <c r="CA42" s="672">
        <v>1500</v>
      </c>
      <c r="CB42" s="672">
        <v>35000</v>
      </c>
      <c r="CC42" s="671" t="s">
        <v>430</v>
      </c>
      <c r="CD42" s="671">
        <v>3</v>
      </c>
      <c r="CE42" s="671">
        <v>1</v>
      </c>
      <c r="CF42" s="671">
        <v>0</v>
      </c>
      <c r="CG42" s="667" t="s">
        <v>431</v>
      </c>
      <c r="CH42" s="667" t="s">
        <v>174</v>
      </c>
      <c r="CI42" s="747">
        <v>41820</v>
      </c>
      <c r="CJ42" s="746">
        <v>8.9</v>
      </c>
      <c r="CK42" s="746">
        <v>13.4</v>
      </c>
      <c r="CL42" s="746">
        <v>7.5</v>
      </c>
      <c r="CM42" s="746">
        <v>64.599999999999994</v>
      </c>
      <c r="CN42" s="747">
        <v>5168</v>
      </c>
      <c r="CO42" s="747">
        <v>139378</v>
      </c>
      <c r="CP42" s="746">
        <v>14.9</v>
      </c>
      <c r="CQ42" s="746">
        <v>4</v>
      </c>
      <c r="CR42" s="746">
        <v>16</v>
      </c>
      <c r="CS42" s="746">
        <v>33.700000000000003</v>
      </c>
      <c r="CT42" s="749">
        <v>1304</v>
      </c>
    </row>
    <row r="43" spans="1:98" ht="27.75" customHeight="1">
      <c r="A43" s="666" t="s">
        <v>400</v>
      </c>
      <c r="B43" s="667" t="s">
        <v>401</v>
      </c>
      <c r="C43" s="667" t="s">
        <v>402</v>
      </c>
      <c r="D43" s="667">
        <v>13</v>
      </c>
      <c r="E43" s="667" t="s">
        <v>158</v>
      </c>
      <c r="F43" s="667">
        <v>3</v>
      </c>
      <c r="G43" s="668">
        <v>93210</v>
      </c>
      <c r="H43" s="668">
        <v>42213</v>
      </c>
      <c r="I43" s="727">
        <v>12757634</v>
      </c>
      <c r="J43" s="718">
        <v>0.11899999999999999</v>
      </c>
      <c r="K43" s="713">
        <f>Q43/I43</f>
        <v>0.58659395621476518</v>
      </c>
      <c r="L43" s="713">
        <f>R43/I43</f>
        <v>0.13905015616532032</v>
      </c>
      <c r="M43" s="713">
        <f>S43/I43</f>
        <v>6.031674838767126E-2</v>
      </c>
      <c r="N43" s="713">
        <f>T43/I43</f>
        <v>0.1805761946141424</v>
      </c>
      <c r="O43" s="713">
        <f>U43/I43</f>
        <v>1.5417435552705148E-3</v>
      </c>
      <c r="P43" s="713">
        <f>V43/I43</f>
        <v>1.7862716550733466E-2</v>
      </c>
      <c r="Q43" s="712">
        <v>7483551</v>
      </c>
      <c r="R43" s="712">
        <v>1773951</v>
      </c>
      <c r="S43" s="712">
        <v>769499</v>
      </c>
      <c r="T43" s="712">
        <v>2303725</v>
      </c>
      <c r="U43" s="712">
        <v>19669</v>
      </c>
      <c r="V43" s="712">
        <v>227886</v>
      </c>
      <c r="W43" s="727">
        <v>11.889890169999999</v>
      </c>
      <c r="X43" s="712">
        <v>5</v>
      </c>
      <c r="Y43" s="716">
        <v>0.128</v>
      </c>
      <c r="Z43" s="669">
        <v>0.06</v>
      </c>
      <c r="AA43" s="716">
        <v>0.56999999999999995</v>
      </c>
      <c r="AB43" s="668">
        <v>28552</v>
      </c>
      <c r="AC43" s="667">
        <v>6</v>
      </c>
      <c r="AD43" s="667" t="s">
        <v>419</v>
      </c>
      <c r="AE43" s="667" t="s">
        <v>420</v>
      </c>
      <c r="AF43" s="288" t="s">
        <v>421</v>
      </c>
      <c r="AG43" s="288" t="s">
        <v>422</v>
      </c>
      <c r="AH43" s="288">
        <v>0</v>
      </c>
      <c r="AI43" s="288">
        <v>0</v>
      </c>
      <c r="AJ43" s="288">
        <v>0</v>
      </c>
      <c r="AK43" s="288">
        <v>0</v>
      </c>
      <c r="AL43" s="288">
        <v>0</v>
      </c>
      <c r="AM43" s="288">
        <v>0</v>
      </c>
      <c r="AN43" s="288">
        <v>0</v>
      </c>
      <c r="AO43" s="288">
        <v>0</v>
      </c>
      <c r="AP43" s="701">
        <v>0</v>
      </c>
      <c r="AQ43" s="701">
        <v>1</v>
      </c>
      <c r="AR43" s="701">
        <v>1</v>
      </c>
      <c r="AS43" s="671">
        <v>2</v>
      </c>
      <c r="AT43" s="671">
        <v>0</v>
      </c>
      <c r="AU43" s="671">
        <v>3</v>
      </c>
      <c r="AV43" s="671">
        <v>0</v>
      </c>
      <c r="AW43" s="671">
        <v>3</v>
      </c>
      <c r="AX43" s="671">
        <v>0</v>
      </c>
      <c r="AY43" s="671">
        <v>1</v>
      </c>
      <c r="AZ43" s="671">
        <v>0</v>
      </c>
      <c r="BA43" s="671">
        <v>2</v>
      </c>
      <c r="BB43" s="671">
        <v>1</v>
      </c>
      <c r="BC43" s="671">
        <v>1</v>
      </c>
      <c r="BD43" s="671">
        <v>0</v>
      </c>
      <c r="BE43" s="671">
        <v>0</v>
      </c>
      <c r="BF43" s="671">
        <v>0</v>
      </c>
      <c r="BG43" s="671">
        <v>5.5</v>
      </c>
      <c r="BH43" s="734">
        <v>4.131221837</v>
      </c>
      <c r="BI43" s="734">
        <v>8.0532691589999992</v>
      </c>
      <c r="BJ43" s="734">
        <v>21.086312710000001</v>
      </c>
      <c r="BK43" s="734">
        <v>13.052294529999999</v>
      </c>
      <c r="BL43" s="734">
        <v>2.5842056000000002</v>
      </c>
      <c r="BM43" s="734">
        <v>11.763222409999999</v>
      </c>
      <c r="BN43" s="734">
        <v>78433</v>
      </c>
      <c r="BO43" s="734">
        <v>33.327262070000003</v>
      </c>
      <c r="BP43" s="734">
        <v>66.672737929999997</v>
      </c>
      <c r="BQ43" s="734">
        <v>12.95890464</v>
      </c>
      <c r="BR43" s="741">
        <v>1342</v>
      </c>
      <c r="BS43" s="672">
        <v>2010</v>
      </c>
      <c r="BT43" s="672">
        <v>0</v>
      </c>
      <c r="BU43" s="671" t="s">
        <v>423</v>
      </c>
      <c r="BV43" s="671" t="s">
        <v>424</v>
      </c>
      <c r="BW43" s="671">
        <v>4000</v>
      </c>
      <c r="BX43" s="672">
        <v>4000</v>
      </c>
      <c r="BY43" s="672">
        <v>15083.333333333334</v>
      </c>
      <c r="BZ43" s="672">
        <v>13250</v>
      </c>
      <c r="CA43" s="672">
        <v>1500</v>
      </c>
      <c r="CB43" s="672">
        <v>35000</v>
      </c>
      <c r="CC43" s="671" t="s">
        <v>174</v>
      </c>
      <c r="CD43" s="671">
        <v>3</v>
      </c>
      <c r="CE43" s="671">
        <v>1</v>
      </c>
      <c r="CF43" s="671">
        <v>1</v>
      </c>
      <c r="CG43" s="667" t="s">
        <v>425</v>
      </c>
      <c r="CH43" s="667" t="s">
        <v>174</v>
      </c>
      <c r="CI43" s="747">
        <v>41820</v>
      </c>
      <c r="CJ43" s="746">
        <v>8.9</v>
      </c>
      <c r="CK43" s="746">
        <v>13.4</v>
      </c>
      <c r="CL43" s="746">
        <v>7.5</v>
      </c>
      <c r="CM43" s="746">
        <v>64.599999999999994</v>
      </c>
      <c r="CN43" s="747">
        <v>5168</v>
      </c>
      <c r="CO43" s="747">
        <v>139378</v>
      </c>
      <c r="CP43" s="746">
        <v>14.9</v>
      </c>
      <c r="CQ43" s="746">
        <v>4</v>
      </c>
      <c r="CR43" s="746">
        <v>16</v>
      </c>
      <c r="CS43" s="746">
        <v>33.700000000000003</v>
      </c>
      <c r="CT43" s="749">
        <v>1304</v>
      </c>
    </row>
    <row r="44" spans="1:98" ht="27.75" customHeight="1">
      <c r="A44" s="666" t="s">
        <v>400</v>
      </c>
      <c r="B44" s="667" t="s">
        <v>401</v>
      </c>
      <c r="C44" s="667" t="s">
        <v>402</v>
      </c>
      <c r="D44" s="667">
        <v>13</v>
      </c>
      <c r="E44" s="667" t="s">
        <v>158</v>
      </c>
      <c r="F44" s="667">
        <v>3</v>
      </c>
      <c r="G44" s="668">
        <v>93210</v>
      </c>
      <c r="H44" s="668">
        <v>42213</v>
      </c>
      <c r="I44" s="727">
        <v>12757634</v>
      </c>
      <c r="J44" s="718">
        <v>0.11899999999999999</v>
      </c>
      <c r="K44" s="713">
        <f>Q44/I44</f>
        <v>0.58659395621476518</v>
      </c>
      <c r="L44" s="713">
        <f>R44/I44</f>
        <v>0.13905015616532032</v>
      </c>
      <c r="M44" s="713">
        <f>S44/I44</f>
        <v>6.031674838767126E-2</v>
      </c>
      <c r="N44" s="713">
        <f>T44/I44</f>
        <v>0.1805761946141424</v>
      </c>
      <c r="O44" s="713">
        <f>U44/I44</f>
        <v>1.5417435552705148E-3</v>
      </c>
      <c r="P44" s="713">
        <f>V44/I44</f>
        <v>1.7862716550733466E-2</v>
      </c>
      <c r="Q44" s="712">
        <v>7483551</v>
      </c>
      <c r="R44" s="712">
        <v>1773951</v>
      </c>
      <c r="S44" s="712">
        <v>769499</v>
      </c>
      <c r="T44" s="712">
        <v>2303725</v>
      </c>
      <c r="U44" s="712">
        <v>19669</v>
      </c>
      <c r="V44" s="712">
        <v>227886</v>
      </c>
      <c r="W44" s="727">
        <v>11.889890169999999</v>
      </c>
      <c r="X44" s="712">
        <v>5</v>
      </c>
      <c r="Y44" s="716">
        <v>0.128</v>
      </c>
      <c r="Z44" s="669">
        <v>0.06</v>
      </c>
      <c r="AA44" s="716">
        <v>0.56999999999999995</v>
      </c>
      <c r="AB44" s="668">
        <v>28552</v>
      </c>
      <c r="AC44" s="667">
        <v>6</v>
      </c>
      <c r="AD44" s="667" t="s">
        <v>432</v>
      </c>
      <c r="AE44" s="667" t="s">
        <v>433</v>
      </c>
      <c r="AF44" s="288" t="s">
        <v>434</v>
      </c>
      <c r="AG44" s="288" t="s">
        <v>231</v>
      </c>
      <c r="AH44" s="288">
        <v>0</v>
      </c>
      <c r="AI44" s="288">
        <v>0</v>
      </c>
      <c r="AJ44" s="288">
        <v>0</v>
      </c>
      <c r="AK44" s="288">
        <v>1</v>
      </c>
      <c r="AL44" s="288">
        <v>0</v>
      </c>
      <c r="AM44" s="288">
        <v>0</v>
      </c>
      <c r="AN44" s="288">
        <v>1</v>
      </c>
      <c r="AO44" s="288">
        <v>0</v>
      </c>
      <c r="AP44" s="701">
        <v>1</v>
      </c>
      <c r="AQ44" s="701">
        <v>1</v>
      </c>
      <c r="AR44" s="701">
        <v>0</v>
      </c>
      <c r="AS44" s="671">
        <v>1</v>
      </c>
      <c r="AT44" s="671">
        <v>0</v>
      </c>
      <c r="AU44" s="671">
        <v>2</v>
      </c>
      <c r="AV44" s="671">
        <v>0</v>
      </c>
      <c r="AW44" s="671">
        <v>3</v>
      </c>
      <c r="AX44" s="671">
        <v>0</v>
      </c>
      <c r="AY44" s="671">
        <v>1</v>
      </c>
      <c r="AZ44" s="671">
        <v>1</v>
      </c>
      <c r="BA44" s="671">
        <v>2</v>
      </c>
      <c r="BB44" s="671">
        <v>0</v>
      </c>
      <c r="BC44" s="671">
        <v>1</v>
      </c>
      <c r="BD44" s="671">
        <v>0</v>
      </c>
      <c r="BE44" s="671">
        <v>0</v>
      </c>
      <c r="BF44" s="671">
        <v>0</v>
      </c>
      <c r="BG44" s="671">
        <v>5.5</v>
      </c>
      <c r="BH44" s="734">
        <v>4.131221837</v>
      </c>
      <c r="BI44" s="734">
        <v>8.0532691589999992</v>
      </c>
      <c r="BJ44" s="734">
        <v>21.086312710000001</v>
      </c>
      <c r="BK44" s="734">
        <v>13.052294529999999</v>
      </c>
      <c r="BL44" s="734">
        <v>2.5842056000000002</v>
      </c>
      <c r="BM44" s="734">
        <v>11.763222409999999</v>
      </c>
      <c r="BN44" s="734">
        <v>78433</v>
      </c>
      <c r="BO44" s="734">
        <v>33.327262070000003</v>
      </c>
      <c r="BP44" s="734">
        <v>66.672737929999997</v>
      </c>
      <c r="BQ44" s="734">
        <v>12.95890464</v>
      </c>
      <c r="BR44" s="741">
        <v>1342</v>
      </c>
      <c r="BS44" s="672">
        <v>2003</v>
      </c>
      <c r="BT44" s="672">
        <v>0</v>
      </c>
      <c r="BU44" s="681">
        <v>5000</v>
      </c>
      <c r="BV44" s="671" t="s">
        <v>435</v>
      </c>
      <c r="BW44" s="671">
        <v>5000</v>
      </c>
      <c r="BX44" s="672">
        <v>5000</v>
      </c>
      <c r="BY44" s="672">
        <f>SUM(BX43:BX48)/6</f>
        <v>14833.333333333334</v>
      </c>
      <c r="BZ44" s="672">
        <f>(BX45+BX46)/2</f>
        <v>27500</v>
      </c>
      <c r="CA44" s="672">
        <v>1500</v>
      </c>
      <c r="CB44" s="672">
        <v>35000</v>
      </c>
      <c r="CC44" s="671" t="s">
        <v>174</v>
      </c>
      <c r="CD44" s="671">
        <v>3</v>
      </c>
      <c r="CE44" s="671">
        <v>1</v>
      </c>
      <c r="CF44" s="671">
        <v>1</v>
      </c>
      <c r="CG44" s="667" t="s">
        <v>436</v>
      </c>
      <c r="CH44" s="667" t="s">
        <v>174</v>
      </c>
      <c r="CI44" s="747">
        <v>41820</v>
      </c>
      <c r="CJ44" s="746">
        <v>8.9</v>
      </c>
      <c r="CK44" s="746">
        <v>13.4</v>
      </c>
      <c r="CL44" s="746">
        <v>7.5</v>
      </c>
      <c r="CM44" s="746">
        <v>64.599999999999994</v>
      </c>
      <c r="CN44" s="747">
        <v>5168</v>
      </c>
      <c r="CO44" s="747">
        <v>139378</v>
      </c>
      <c r="CP44" s="746">
        <v>14.9</v>
      </c>
      <c r="CQ44" s="746">
        <v>4</v>
      </c>
      <c r="CR44" s="746">
        <v>16</v>
      </c>
      <c r="CS44" s="746">
        <v>33.700000000000003</v>
      </c>
      <c r="CT44" s="749">
        <v>1304</v>
      </c>
    </row>
    <row r="45" spans="1:98" ht="27.75" customHeight="1">
      <c r="A45" s="666" t="s">
        <v>400</v>
      </c>
      <c r="B45" s="667" t="s">
        <v>401</v>
      </c>
      <c r="C45" s="667" t="s">
        <v>402</v>
      </c>
      <c r="D45" s="667">
        <v>13</v>
      </c>
      <c r="E45" s="667" t="s">
        <v>158</v>
      </c>
      <c r="F45" s="667">
        <v>3</v>
      </c>
      <c r="G45" s="668">
        <v>93210</v>
      </c>
      <c r="H45" s="668">
        <v>42213</v>
      </c>
      <c r="I45" s="727">
        <v>12757634</v>
      </c>
      <c r="J45" s="718">
        <v>0.11899999999999999</v>
      </c>
      <c r="K45" s="713">
        <f>Q45/I45</f>
        <v>0.58659395621476518</v>
      </c>
      <c r="L45" s="713">
        <f>R45/I45</f>
        <v>0.13905015616532032</v>
      </c>
      <c r="M45" s="713">
        <f>S45/I45</f>
        <v>6.031674838767126E-2</v>
      </c>
      <c r="N45" s="713">
        <f>T45/I45</f>
        <v>0.1805761946141424</v>
      </c>
      <c r="O45" s="713">
        <f>U45/I45</f>
        <v>1.5417435552705148E-3</v>
      </c>
      <c r="P45" s="713">
        <f>V45/I45</f>
        <v>1.7862716550733466E-2</v>
      </c>
      <c r="Q45" s="712">
        <v>7483551</v>
      </c>
      <c r="R45" s="712">
        <v>1773951</v>
      </c>
      <c r="S45" s="712">
        <v>769499</v>
      </c>
      <c r="T45" s="712">
        <v>2303725</v>
      </c>
      <c r="U45" s="712">
        <v>19669</v>
      </c>
      <c r="V45" s="712">
        <v>227886</v>
      </c>
      <c r="W45" s="727">
        <v>11.889890169999999</v>
      </c>
      <c r="X45" s="712">
        <v>5</v>
      </c>
      <c r="Y45" s="716">
        <v>0.128</v>
      </c>
      <c r="Z45" s="669">
        <v>0.06</v>
      </c>
      <c r="AA45" s="716">
        <v>0.56999999999999995</v>
      </c>
      <c r="AB45" s="668">
        <v>28552</v>
      </c>
      <c r="AC45" s="667">
        <v>6</v>
      </c>
      <c r="AD45" s="667" t="s">
        <v>403</v>
      </c>
      <c r="AE45" s="667" t="s">
        <v>404</v>
      </c>
      <c r="AF45" s="288" t="s">
        <v>405</v>
      </c>
      <c r="AG45" s="288" t="s">
        <v>162</v>
      </c>
      <c r="AH45" s="288">
        <v>0</v>
      </c>
      <c r="AI45" s="288">
        <v>0</v>
      </c>
      <c r="AJ45" s="288">
        <v>0</v>
      </c>
      <c r="AK45" s="288">
        <v>1</v>
      </c>
      <c r="AL45" s="288">
        <v>1</v>
      </c>
      <c r="AM45" s="288">
        <v>0</v>
      </c>
      <c r="AN45" s="288">
        <v>0</v>
      </c>
      <c r="AO45" s="288">
        <v>0</v>
      </c>
      <c r="AP45" s="701">
        <v>1</v>
      </c>
      <c r="AQ45" s="701">
        <v>0</v>
      </c>
      <c r="AR45" s="701">
        <v>1</v>
      </c>
      <c r="AS45" s="671">
        <v>2</v>
      </c>
      <c r="AT45" s="671">
        <v>5</v>
      </c>
      <c r="AU45" s="671">
        <v>1</v>
      </c>
      <c r="AV45" s="671">
        <v>1</v>
      </c>
      <c r="AW45" s="671">
        <v>3</v>
      </c>
      <c r="AX45" s="671">
        <v>0</v>
      </c>
      <c r="AY45" s="671">
        <v>1</v>
      </c>
      <c r="AZ45" s="671">
        <v>0</v>
      </c>
      <c r="BA45" s="671">
        <v>2</v>
      </c>
      <c r="BB45" s="671">
        <v>0</v>
      </c>
      <c r="BC45" s="671">
        <v>1</v>
      </c>
      <c r="BD45" s="671">
        <v>0</v>
      </c>
      <c r="BE45" s="671">
        <v>0</v>
      </c>
      <c r="BF45" s="671">
        <v>0</v>
      </c>
      <c r="BG45" s="671">
        <v>5.5</v>
      </c>
      <c r="BH45" s="734">
        <v>4.131221837</v>
      </c>
      <c r="BI45" s="734">
        <v>8.0532691589999992</v>
      </c>
      <c r="BJ45" s="734">
        <v>21.086312710000001</v>
      </c>
      <c r="BK45" s="734">
        <v>13.052294529999999</v>
      </c>
      <c r="BL45" s="734">
        <v>2.5842056000000002</v>
      </c>
      <c r="BM45" s="734">
        <v>11.763222409999999</v>
      </c>
      <c r="BN45" s="734">
        <v>78433</v>
      </c>
      <c r="BO45" s="734">
        <v>33.327262070000003</v>
      </c>
      <c r="BP45" s="734">
        <v>66.672737929999997</v>
      </c>
      <c r="BQ45" s="734">
        <v>12.95890464</v>
      </c>
      <c r="BR45" s="741">
        <v>1342</v>
      </c>
      <c r="BS45" s="672">
        <v>2019</v>
      </c>
      <c r="BT45" s="672">
        <v>0</v>
      </c>
      <c r="BU45" s="671" t="s">
        <v>406</v>
      </c>
      <c r="BV45" s="701" t="s">
        <v>406</v>
      </c>
      <c r="BW45" s="701">
        <v>2500</v>
      </c>
      <c r="BX45" s="672">
        <v>35000</v>
      </c>
      <c r="BY45" s="672">
        <v>15083.333333333334</v>
      </c>
      <c r="BZ45" s="672">
        <v>13250</v>
      </c>
      <c r="CA45" s="672">
        <v>1500</v>
      </c>
      <c r="CB45" s="672">
        <v>35000</v>
      </c>
      <c r="CC45" s="671" t="s">
        <v>174</v>
      </c>
      <c r="CD45" s="671">
        <v>3</v>
      </c>
      <c r="CE45" s="671">
        <v>1</v>
      </c>
      <c r="CF45" s="671">
        <v>1</v>
      </c>
      <c r="CG45" s="667" t="s">
        <v>407</v>
      </c>
      <c r="CH45" s="667" t="s">
        <v>408</v>
      </c>
      <c r="CI45" s="747">
        <v>41820</v>
      </c>
      <c r="CJ45" s="746">
        <v>8.9</v>
      </c>
      <c r="CK45" s="746">
        <v>13.4</v>
      </c>
      <c r="CL45" s="746">
        <v>7.5</v>
      </c>
      <c r="CM45" s="746">
        <v>64.599999999999994</v>
      </c>
      <c r="CN45" s="747">
        <v>5168</v>
      </c>
      <c r="CO45" s="747">
        <v>139378</v>
      </c>
      <c r="CP45" s="746">
        <v>14.9</v>
      </c>
      <c r="CQ45" s="746">
        <v>4</v>
      </c>
      <c r="CR45" s="746">
        <v>16</v>
      </c>
      <c r="CS45" s="746">
        <v>33.700000000000003</v>
      </c>
      <c r="CT45" s="749">
        <v>1304</v>
      </c>
    </row>
    <row r="46" spans="1:98" ht="27.75" customHeight="1">
      <c r="A46" s="666" t="s">
        <v>400</v>
      </c>
      <c r="B46" s="667" t="s">
        <v>401</v>
      </c>
      <c r="C46" s="667" t="s">
        <v>402</v>
      </c>
      <c r="D46" s="667">
        <v>13</v>
      </c>
      <c r="E46" s="667" t="s">
        <v>158</v>
      </c>
      <c r="F46" s="667">
        <v>3</v>
      </c>
      <c r="G46" s="668">
        <v>93210</v>
      </c>
      <c r="H46" s="668">
        <v>42213</v>
      </c>
      <c r="I46" s="727">
        <v>12757634</v>
      </c>
      <c r="J46" s="718">
        <v>0.11899999999999999</v>
      </c>
      <c r="K46" s="713">
        <f>Q46/I46</f>
        <v>0.58659395621476518</v>
      </c>
      <c r="L46" s="713">
        <f>R46/I46</f>
        <v>0.13905015616532032</v>
      </c>
      <c r="M46" s="713">
        <f>S46/I46</f>
        <v>6.031674838767126E-2</v>
      </c>
      <c r="N46" s="713">
        <f>T46/I46</f>
        <v>0.1805761946141424</v>
      </c>
      <c r="O46" s="713">
        <f>U46/I46</f>
        <v>1.5417435552705148E-3</v>
      </c>
      <c r="P46" s="713">
        <f>V46/I46</f>
        <v>1.7862716550733466E-2</v>
      </c>
      <c r="Q46" s="712">
        <v>7483551</v>
      </c>
      <c r="R46" s="712">
        <v>1773951</v>
      </c>
      <c r="S46" s="712">
        <v>769499</v>
      </c>
      <c r="T46" s="712">
        <v>2303725</v>
      </c>
      <c r="U46" s="712">
        <v>19669</v>
      </c>
      <c r="V46" s="712">
        <v>227886</v>
      </c>
      <c r="W46" s="727">
        <v>11.889890169999999</v>
      </c>
      <c r="X46" s="712">
        <v>5</v>
      </c>
      <c r="Y46" s="716">
        <v>0.128</v>
      </c>
      <c r="Z46" s="669">
        <v>0.06</v>
      </c>
      <c r="AA46" s="716">
        <v>0.56999999999999995</v>
      </c>
      <c r="AB46" s="668">
        <v>28552</v>
      </c>
      <c r="AC46" s="667">
        <v>6</v>
      </c>
      <c r="AD46" s="667" t="s">
        <v>409</v>
      </c>
      <c r="AE46" s="667" t="s">
        <v>410</v>
      </c>
      <c r="AF46" s="288" t="s">
        <v>411</v>
      </c>
      <c r="AG46" s="288" t="s">
        <v>187</v>
      </c>
      <c r="AH46" s="288">
        <v>0</v>
      </c>
      <c r="AI46" s="288">
        <v>0</v>
      </c>
      <c r="AJ46" s="288">
        <v>0</v>
      </c>
      <c r="AK46" s="288">
        <v>0</v>
      </c>
      <c r="AL46" s="288">
        <v>0</v>
      </c>
      <c r="AM46" s="288">
        <v>0</v>
      </c>
      <c r="AN46" s="288">
        <v>0</v>
      </c>
      <c r="AO46" s="288">
        <v>0</v>
      </c>
      <c r="AP46" s="701">
        <v>1</v>
      </c>
      <c r="AQ46" s="701">
        <v>0</v>
      </c>
      <c r="AR46" s="701">
        <v>1</v>
      </c>
      <c r="AS46" s="671">
        <v>2</v>
      </c>
      <c r="AT46" s="671">
        <v>9</v>
      </c>
      <c r="AU46" s="671">
        <v>1</v>
      </c>
      <c r="AV46" s="671">
        <v>1</v>
      </c>
      <c r="AW46" s="671">
        <v>3</v>
      </c>
      <c r="AX46" s="671">
        <v>0</v>
      </c>
      <c r="AY46" s="671">
        <v>1</v>
      </c>
      <c r="AZ46" s="671">
        <v>0</v>
      </c>
      <c r="BA46" s="671">
        <v>2</v>
      </c>
      <c r="BB46" s="671">
        <v>0</v>
      </c>
      <c r="BC46" s="671">
        <v>1</v>
      </c>
      <c r="BD46" s="671">
        <v>0</v>
      </c>
      <c r="BE46" s="671">
        <v>0</v>
      </c>
      <c r="BF46" s="671">
        <v>0</v>
      </c>
      <c r="BG46" s="671">
        <v>5.5</v>
      </c>
      <c r="BH46" s="734">
        <v>4.131221837</v>
      </c>
      <c r="BI46" s="734">
        <v>8.0532691589999992</v>
      </c>
      <c r="BJ46" s="734">
        <v>21.086312710000001</v>
      </c>
      <c r="BK46" s="734">
        <v>13.052294529999999</v>
      </c>
      <c r="BL46" s="734">
        <v>2.5842056000000002</v>
      </c>
      <c r="BM46" s="734">
        <v>11.763222409999999</v>
      </c>
      <c r="BN46" s="734">
        <v>78433</v>
      </c>
      <c r="BO46" s="734">
        <v>33.327262070000003</v>
      </c>
      <c r="BP46" s="734">
        <v>66.672737929999997</v>
      </c>
      <c r="BQ46" s="734">
        <v>12.95890464</v>
      </c>
      <c r="BR46" s="741">
        <v>1342</v>
      </c>
      <c r="BS46" s="672">
        <v>2007</v>
      </c>
      <c r="BT46" s="672">
        <v>0</v>
      </c>
      <c r="BU46" s="671" t="s">
        <v>412</v>
      </c>
      <c r="BV46" s="681">
        <v>20000</v>
      </c>
      <c r="BW46" s="681">
        <v>5000</v>
      </c>
      <c r="BX46" s="672">
        <v>20000</v>
      </c>
      <c r="BY46" s="672">
        <v>15083.333333333334</v>
      </c>
      <c r="BZ46" s="672">
        <v>13250</v>
      </c>
      <c r="CA46" s="672">
        <v>1500</v>
      </c>
      <c r="CB46" s="672">
        <v>35000</v>
      </c>
      <c r="CC46" s="671" t="s">
        <v>174</v>
      </c>
      <c r="CD46" s="671">
        <v>3</v>
      </c>
      <c r="CE46" s="671">
        <v>1</v>
      </c>
      <c r="CF46" s="671">
        <v>1</v>
      </c>
      <c r="CG46" s="667" t="s">
        <v>413</v>
      </c>
      <c r="CH46" s="667" t="s">
        <v>153</v>
      </c>
      <c r="CI46" s="747">
        <v>41820</v>
      </c>
      <c r="CJ46" s="746">
        <v>8.9</v>
      </c>
      <c r="CK46" s="746">
        <v>13.4</v>
      </c>
      <c r="CL46" s="746">
        <v>7.5</v>
      </c>
      <c r="CM46" s="746">
        <v>64.599999999999994</v>
      </c>
      <c r="CN46" s="747">
        <v>5168</v>
      </c>
      <c r="CO46" s="747">
        <v>139378</v>
      </c>
      <c r="CP46" s="746">
        <v>14.9</v>
      </c>
      <c r="CQ46" s="746">
        <v>4</v>
      </c>
      <c r="CR46" s="746">
        <v>16</v>
      </c>
      <c r="CS46" s="746">
        <v>33.700000000000003</v>
      </c>
      <c r="CT46" s="749">
        <v>1304</v>
      </c>
    </row>
    <row r="47" spans="1:98" ht="27.75" customHeight="1">
      <c r="A47" s="666" t="s">
        <v>400</v>
      </c>
      <c r="B47" s="667" t="s">
        <v>401</v>
      </c>
      <c r="C47" s="667" t="s">
        <v>402</v>
      </c>
      <c r="D47" s="667">
        <v>13</v>
      </c>
      <c r="E47" s="667" t="s">
        <v>158</v>
      </c>
      <c r="F47" s="667">
        <v>3</v>
      </c>
      <c r="G47" s="668">
        <v>93210</v>
      </c>
      <c r="H47" s="668">
        <v>42213</v>
      </c>
      <c r="I47" s="727">
        <v>12757634</v>
      </c>
      <c r="J47" s="718">
        <v>0.11899999999999999</v>
      </c>
      <c r="K47" s="713">
        <f>Q47/I47</f>
        <v>0.58659395621476518</v>
      </c>
      <c r="L47" s="713">
        <f>R47/I47</f>
        <v>0.13905015616532032</v>
      </c>
      <c r="M47" s="713">
        <f>S47/I47</f>
        <v>6.031674838767126E-2</v>
      </c>
      <c r="N47" s="713">
        <f>T47/I47</f>
        <v>0.1805761946141424</v>
      </c>
      <c r="O47" s="713">
        <f>U47/I47</f>
        <v>1.5417435552705148E-3</v>
      </c>
      <c r="P47" s="713">
        <f>V47/I47</f>
        <v>1.7862716550733466E-2</v>
      </c>
      <c r="Q47" s="712">
        <v>7483551</v>
      </c>
      <c r="R47" s="712">
        <v>1773951</v>
      </c>
      <c r="S47" s="712">
        <v>769499</v>
      </c>
      <c r="T47" s="712">
        <v>2303725</v>
      </c>
      <c r="U47" s="712">
        <v>19669</v>
      </c>
      <c r="V47" s="712">
        <v>227886</v>
      </c>
      <c r="W47" s="727">
        <v>11.889890169999999</v>
      </c>
      <c r="X47" s="712">
        <v>5</v>
      </c>
      <c r="Y47" s="716">
        <v>0.128</v>
      </c>
      <c r="Z47" s="669">
        <v>0.06</v>
      </c>
      <c r="AA47" s="716">
        <v>0.56999999999999995</v>
      </c>
      <c r="AB47" s="668">
        <v>28552</v>
      </c>
      <c r="AC47" s="667">
        <v>6</v>
      </c>
      <c r="AD47" s="667" t="s">
        <v>414</v>
      </c>
      <c r="AE47" s="667" t="s">
        <v>415</v>
      </c>
      <c r="AF47" s="288" t="s">
        <v>416</v>
      </c>
      <c r="AG47" s="288" t="s">
        <v>417</v>
      </c>
      <c r="AH47" s="288">
        <v>0</v>
      </c>
      <c r="AI47" s="288">
        <v>0</v>
      </c>
      <c r="AJ47" s="288">
        <v>0</v>
      </c>
      <c r="AK47" s="288">
        <v>1</v>
      </c>
      <c r="AL47" s="288">
        <v>0</v>
      </c>
      <c r="AM47" s="288">
        <v>0</v>
      </c>
      <c r="AN47" s="288">
        <v>0</v>
      </c>
      <c r="AO47" s="288">
        <v>0</v>
      </c>
      <c r="AP47" s="701">
        <v>1</v>
      </c>
      <c r="AQ47" s="701">
        <v>0</v>
      </c>
      <c r="AR47" s="701">
        <v>0</v>
      </c>
      <c r="AS47" s="671">
        <v>2</v>
      </c>
      <c r="AT47" s="671">
        <v>4</v>
      </c>
      <c r="AU47" s="671">
        <v>1</v>
      </c>
      <c r="AV47" s="671">
        <v>1</v>
      </c>
      <c r="AW47" s="671">
        <v>3</v>
      </c>
      <c r="AX47" s="671">
        <v>0</v>
      </c>
      <c r="AY47" s="671">
        <v>1</v>
      </c>
      <c r="AZ47" s="671">
        <v>0</v>
      </c>
      <c r="BA47" s="671">
        <v>2</v>
      </c>
      <c r="BB47" s="671">
        <v>0</v>
      </c>
      <c r="BC47" s="671">
        <v>1</v>
      </c>
      <c r="BD47" s="671">
        <v>0</v>
      </c>
      <c r="BE47" s="671">
        <v>0</v>
      </c>
      <c r="BF47" s="671">
        <v>0</v>
      </c>
      <c r="BG47" s="671">
        <v>5.5</v>
      </c>
      <c r="BH47" s="734">
        <v>4.131221837</v>
      </c>
      <c r="BI47" s="734">
        <v>8.0532691589999992</v>
      </c>
      <c r="BJ47" s="734">
        <v>21.086312710000001</v>
      </c>
      <c r="BK47" s="734">
        <v>13.052294529999999</v>
      </c>
      <c r="BL47" s="734">
        <v>2.5842056000000002</v>
      </c>
      <c r="BM47" s="734">
        <v>11.763222409999999</v>
      </c>
      <c r="BN47" s="734">
        <v>78433</v>
      </c>
      <c r="BO47" s="734">
        <v>33.327262070000003</v>
      </c>
      <c r="BP47" s="734">
        <v>66.672737929999997</v>
      </c>
      <c r="BQ47" s="734">
        <v>12.95890464</v>
      </c>
      <c r="BR47" s="741">
        <v>1342</v>
      </c>
      <c r="BS47" s="672">
        <v>2006</v>
      </c>
      <c r="BT47" s="672">
        <v>0</v>
      </c>
      <c r="BU47" s="671" t="s">
        <v>412</v>
      </c>
      <c r="BV47" s="671" t="s">
        <v>418</v>
      </c>
      <c r="BW47" s="671">
        <v>5000</v>
      </c>
      <c r="BX47" s="672">
        <v>20000</v>
      </c>
      <c r="BY47" s="672">
        <v>15083.333333333334</v>
      </c>
      <c r="BZ47" s="672">
        <v>13250</v>
      </c>
      <c r="CA47" s="672">
        <v>1500</v>
      </c>
      <c r="CB47" s="672">
        <v>35000</v>
      </c>
      <c r="CC47" s="671" t="s">
        <v>174</v>
      </c>
      <c r="CD47" s="671">
        <v>3</v>
      </c>
      <c r="CE47" s="671">
        <v>1</v>
      </c>
      <c r="CF47" s="671">
        <v>1</v>
      </c>
      <c r="CG47" s="667" t="s">
        <v>348</v>
      </c>
      <c r="CH47" s="667" t="s">
        <v>153</v>
      </c>
      <c r="CI47" s="747">
        <v>41820</v>
      </c>
      <c r="CJ47" s="746">
        <v>8.9</v>
      </c>
      <c r="CK47" s="746">
        <v>13.4</v>
      </c>
      <c r="CL47" s="746">
        <v>7.5</v>
      </c>
      <c r="CM47" s="746">
        <v>64.599999999999994</v>
      </c>
      <c r="CN47" s="747">
        <v>5168</v>
      </c>
      <c r="CO47" s="747">
        <v>139378</v>
      </c>
      <c r="CP47" s="746">
        <v>14.9</v>
      </c>
      <c r="CQ47" s="746">
        <v>4</v>
      </c>
      <c r="CR47" s="746">
        <v>16</v>
      </c>
      <c r="CS47" s="746">
        <v>33.700000000000003</v>
      </c>
      <c r="CT47" s="749">
        <v>1304</v>
      </c>
    </row>
    <row r="48" spans="1:98" ht="27.75" customHeight="1">
      <c r="A48" s="666" t="s">
        <v>437</v>
      </c>
      <c r="B48" s="667" t="s">
        <v>438</v>
      </c>
      <c r="C48" s="667" t="s">
        <v>402</v>
      </c>
      <c r="D48" s="667">
        <v>14</v>
      </c>
      <c r="E48" s="667" t="s">
        <v>99</v>
      </c>
      <c r="F48" s="667">
        <v>1</v>
      </c>
      <c r="G48" s="668">
        <v>94490</v>
      </c>
      <c r="H48" s="668">
        <v>40959</v>
      </c>
      <c r="I48" s="727">
        <v>6784403</v>
      </c>
      <c r="J48" s="718">
        <v>0.126</v>
      </c>
      <c r="K48" s="713">
        <f>Q48/I48</f>
        <v>0.84560778597615738</v>
      </c>
      <c r="L48" s="713">
        <f>R48/I48</f>
        <v>0.10380205892839797</v>
      </c>
      <c r="M48" s="713">
        <f>S48/I48</f>
        <v>2.8421218491884989E-2</v>
      </c>
      <c r="N48" s="713">
        <f>T48/I48</f>
        <v>7.9852125529689205E-2</v>
      </c>
      <c r="O48" s="713">
        <f>U48/I48</f>
        <v>4.4708429024631936E-3</v>
      </c>
      <c r="P48" s="713">
        <f>V48/I48</f>
        <v>2.4105731926596933E-2</v>
      </c>
      <c r="Q48" s="712">
        <v>5736944</v>
      </c>
      <c r="R48" s="712">
        <v>704235</v>
      </c>
      <c r="S48" s="712">
        <v>192821</v>
      </c>
      <c r="T48" s="731">
        <v>541749</v>
      </c>
      <c r="U48" s="712">
        <v>30332</v>
      </c>
      <c r="V48" s="712">
        <v>163543</v>
      </c>
      <c r="W48" s="727">
        <v>22.275804969999999</v>
      </c>
      <c r="X48" s="667">
        <v>3.1</v>
      </c>
      <c r="Y48" s="716">
        <v>0.13200000000000001</v>
      </c>
      <c r="Z48" s="669">
        <v>7.0000000000000007E-2</v>
      </c>
      <c r="AA48" s="716">
        <v>0.56999999999999995</v>
      </c>
      <c r="AB48" s="668">
        <v>28521</v>
      </c>
      <c r="AC48" s="667">
        <v>5</v>
      </c>
      <c r="AD48" s="667" t="s">
        <v>439</v>
      </c>
      <c r="AE48" s="667" t="s">
        <v>440</v>
      </c>
      <c r="AF48" s="288" t="s">
        <v>441</v>
      </c>
      <c r="AG48" s="744" t="s">
        <v>330</v>
      </c>
      <c r="AH48" s="288">
        <v>0</v>
      </c>
      <c r="AI48" s="288">
        <v>0</v>
      </c>
      <c r="AJ48" s="288">
        <v>0</v>
      </c>
      <c r="AK48" s="288">
        <v>0</v>
      </c>
      <c r="AL48" s="288">
        <v>0</v>
      </c>
      <c r="AM48" s="288">
        <v>0</v>
      </c>
      <c r="AN48" s="288">
        <v>0</v>
      </c>
      <c r="AO48" s="732">
        <v>70000</v>
      </c>
      <c r="AP48" s="701">
        <v>1</v>
      </c>
      <c r="AQ48" s="701">
        <v>0</v>
      </c>
      <c r="AR48" s="701">
        <v>0</v>
      </c>
      <c r="AS48" s="671">
        <v>2</v>
      </c>
      <c r="AT48" s="671">
        <v>0</v>
      </c>
      <c r="AU48" s="671">
        <v>3</v>
      </c>
      <c r="AV48" s="671">
        <v>0</v>
      </c>
      <c r="AW48" s="671">
        <v>1</v>
      </c>
      <c r="AX48" s="671">
        <v>0</v>
      </c>
      <c r="AY48" s="671">
        <v>0</v>
      </c>
      <c r="AZ48" s="671">
        <v>0</v>
      </c>
      <c r="BA48" s="671">
        <v>0</v>
      </c>
      <c r="BB48" s="671">
        <v>1</v>
      </c>
      <c r="BC48" s="671">
        <v>4</v>
      </c>
      <c r="BD48" s="671">
        <v>0</v>
      </c>
      <c r="BE48" s="671">
        <v>0</v>
      </c>
      <c r="BF48" s="671">
        <v>0</v>
      </c>
      <c r="BG48" s="671">
        <v>5.7</v>
      </c>
      <c r="BH48" s="734">
        <v>3.3696169459999998</v>
      </c>
      <c r="BI48" s="734">
        <v>8.3451668950000002</v>
      </c>
      <c r="BJ48" s="734">
        <v>17.015937569999998</v>
      </c>
      <c r="BK48" s="734">
        <v>9.0128332520000001</v>
      </c>
      <c r="BL48" s="734">
        <v>1.8441390479999999</v>
      </c>
      <c r="BM48" s="734">
        <v>12.303618</v>
      </c>
      <c r="BN48" s="734">
        <v>67173</v>
      </c>
      <c r="BO48" s="734">
        <v>29.88510685</v>
      </c>
      <c r="BP48" s="734">
        <v>70.11489315</v>
      </c>
      <c r="BQ48" s="734">
        <v>9.0210793200000001</v>
      </c>
      <c r="BR48" s="741">
        <v>495</v>
      </c>
      <c r="BS48" s="672">
        <v>2006</v>
      </c>
      <c r="BT48" s="672">
        <v>0</v>
      </c>
      <c r="BU48" s="681">
        <v>1250</v>
      </c>
      <c r="BV48" s="671" t="s">
        <v>412</v>
      </c>
      <c r="BW48" s="671">
        <v>1250</v>
      </c>
      <c r="BX48" s="672">
        <v>5000</v>
      </c>
      <c r="BY48" s="672">
        <f>SUM(BX47:BX51)/5</f>
        <v>7800</v>
      </c>
      <c r="BZ48" s="672">
        <v>5000</v>
      </c>
      <c r="CA48" s="672">
        <v>1250</v>
      </c>
      <c r="CB48" s="672">
        <v>20000</v>
      </c>
      <c r="CC48" s="671" t="s">
        <v>119</v>
      </c>
      <c r="CD48" s="671">
        <v>1</v>
      </c>
      <c r="CE48" s="671">
        <v>1</v>
      </c>
      <c r="CF48" s="671">
        <v>0</v>
      </c>
      <c r="CG48" s="667" t="s">
        <v>442</v>
      </c>
      <c r="CH48" s="667" t="s">
        <v>174</v>
      </c>
      <c r="CI48" s="747">
        <v>44230</v>
      </c>
      <c r="CJ48" s="746">
        <v>11.5</v>
      </c>
      <c r="CK48" s="746">
        <v>15.6</v>
      </c>
      <c r="CL48" s="746">
        <v>11.6</v>
      </c>
      <c r="CM48" s="746">
        <v>58.2</v>
      </c>
      <c r="CN48" s="747">
        <v>3374</v>
      </c>
      <c r="CO48" s="747">
        <v>66414</v>
      </c>
      <c r="CP48" s="746">
        <v>7</v>
      </c>
      <c r="CQ48" s="746">
        <v>6.8</v>
      </c>
      <c r="CR48" s="746">
        <v>20.399999999999999</v>
      </c>
      <c r="CS48" s="746">
        <v>35.1</v>
      </c>
      <c r="CT48" s="749">
        <v>496</v>
      </c>
    </row>
    <row r="49" spans="1:98" ht="27.75" customHeight="1">
      <c r="A49" s="666" t="s">
        <v>437</v>
      </c>
      <c r="B49" s="667" t="s">
        <v>438</v>
      </c>
      <c r="C49" s="667" t="s">
        <v>402</v>
      </c>
      <c r="D49" s="667">
        <v>14</v>
      </c>
      <c r="E49" s="667" t="s">
        <v>99</v>
      </c>
      <c r="F49" s="667">
        <v>1</v>
      </c>
      <c r="G49" s="668">
        <v>94490</v>
      </c>
      <c r="H49" s="668">
        <v>40959</v>
      </c>
      <c r="I49" s="727">
        <v>6784403</v>
      </c>
      <c r="J49" s="718">
        <v>0.126</v>
      </c>
      <c r="K49" s="713">
        <f>Q49/I49</f>
        <v>0.84560778597615738</v>
      </c>
      <c r="L49" s="713">
        <f>R49/I49</f>
        <v>0.10380205892839797</v>
      </c>
      <c r="M49" s="713">
        <f>S49/I49</f>
        <v>2.8421218491884989E-2</v>
      </c>
      <c r="N49" s="713">
        <f>T49/I49</f>
        <v>7.9852125529689205E-2</v>
      </c>
      <c r="O49" s="713">
        <f>U49/I49</f>
        <v>4.4708429024631936E-3</v>
      </c>
      <c r="P49" s="713">
        <f>V49/I49</f>
        <v>2.4105731926596933E-2</v>
      </c>
      <c r="Q49" s="712">
        <v>5736944</v>
      </c>
      <c r="R49" s="712">
        <v>704235</v>
      </c>
      <c r="S49" s="712">
        <v>192821</v>
      </c>
      <c r="T49" s="731">
        <v>541749</v>
      </c>
      <c r="U49" s="712">
        <v>30332</v>
      </c>
      <c r="V49" s="712">
        <v>163543</v>
      </c>
      <c r="W49" s="727">
        <v>22.275804969999999</v>
      </c>
      <c r="X49" s="667">
        <v>3.1</v>
      </c>
      <c r="Y49" s="716">
        <v>0.13200000000000001</v>
      </c>
      <c r="Z49" s="669">
        <v>7.0000000000000007E-2</v>
      </c>
      <c r="AA49" s="716">
        <v>0.56999999999999995</v>
      </c>
      <c r="AB49" s="668">
        <v>28521</v>
      </c>
      <c r="AC49" s="667">
        <v>5</v>
      </c>
      <c r="AD49" s="667" t="s">
        <v>443</v>
      </c>
      <c r="AE49" s="667" t="s">
        <v>444</v>
      </c>
      <c r="AF49" s="288" t="s">
        <v>445</v>
      </c>
      <c r="AG49" s="744" t="s">
        <v>330</v>
      </c>
      <c r="AH49" s="288">
        <v>0</v>
      </c>
      <c r="AI49" s="288">
        <v>0</v>
      </c>
      <c r="AJ49" s="288">
        <v>0</v>
      </c>
      <c r="AK49" s="288">
        <v>0</v>
      </c>
      <c r="AL49" s="288">
        <v>0</v>
      </c>
      <c r="AM49" s="288">
        <v>0</v>
      </c>
      <c r="AN49" s="288">
        <v>0</v>
      </c>
      <c r="AO49" s="288">
        <v>0</v>
      </c>
      <c r="AP49" s="701">
        <v>0</v>
      </c>
      <c r="AQ49" s="701">
        <v>0</v>
      </c>
      <c r="AR49" s="701">
        <v>0</v>
      </c>
      <c r="AS49" s="671">
        <v>2</v>
      </c>
      <c r="AT49" s="671">
        <v>0</v>
      </c>
      <c r="AU49" s="671">
        <v>3</v>
      </c>
      <c r="AV49" s="671">
        <v>0</v>
      </c>
      <c r="AW49" s="671">
        <v>1</v>
      </c>
      <c r="AX49" s="671">
        <v>0</v>
      </c>
      <c r="AY49" s="671">
        <v>0</v>
      </c>
      <c r="AZ49" s="671">
        <v>0</v>
      </c>
      <c r="BA49" s="671">
        <v>0</v>
      </c>
      <c r="BB49" s="671">
        <v>1</v>
      </c>
      <c r="BC49" s="671">
        <v>4</v>
      </c>
      <c r="BD49" s="671">
        <v>0</v>
      </c>
      <c r="BE49" s="671">
        <v>0</v>
      </c>
      <c r="BF49" s="671">
        <v>0</v>
      </c>
      <c r="BG49" s="671">
        <v>5.7</v>
      </c>
      <c r="BH49" s="734">
        <v>3.3696169459999998</v>
      </c>
      <c r="BI49" s="734">
        <v>8.3451668950000002</v>
      </c>
      <c r="BJ49" s="734">
        <v>17.015937569999998</v>
      </c>
      <c r="BK49" s="734">
        <v>9.0128332520000001</v>
      </c>
      <c r="BL49" s="734">
        <v>1.8441390479999999</v>
      </c>
      <c r="BM49" s="734">
        <v>12.303618</v>
      </c>
      <c r="BN49" s="734">
        <v>67173</v>
      </c>
      <c r="BO49" s="734">
        <v>29.88510685</v>
      </c>
      <c r="BP49" s="734">
        <v>70.11489315</v>
      </c>
      <c r="BQ49" s="734">
        <v>9.0210793200000001</v>
      </c>
      <c r="BR49" s="741">
        <v>495</v>
      </c>
      <c r="BS49" s="672">
        <v>2019</v>
      </c>
      <c r="BT49" s="672">
        <v>0</v>
      </c>
      <c r="BV49" s="671" t="s">
        <v>446</v>
      </c>
      <c r="BW49" s="671">
        <v>5000</v>
      </c>
      <c r="BX49" s="672">
        <v>5000</v>
      </c>
      <c r="BY49" s="672">
        <v>7800</v>
      </c>
      <c r="BZ49" s="672">
        <v>5000</v>
      </c>
      <c r="CA49" s="672">
        <v>1250</v>
      </c>
      <c r="CB49" s="672">
        <v>20000</v>
      </c>
      <c r="CC49" s="671" t="s">
        <v>174</v>
      </c>
      <c r="CD49" s="671">
        <v>3</v>
      </c>
      <c r="CE49" s="671">
        <v>1</v>
      </c>
      <c r="CF49" s="671">
        <v>0</v>
      </c>
      <c r="CG49" s="667" t="s">
        <v>174</v>
      </c>
      <c r="CH49" s="667" t="s">
        <v>447</v>
      </c>
      <c r="CI49" s="747">
        <v>44230</v>
      </c>
      <c r="CJ49" s="746">
        <v>11.5</v>
      </c>
      <c r="CK49" s="746">
        <v>15.6</v>
      </c>
      <c r="CL49" s="746">
        <v>11.6</v>
      </c>
      <c r="CM49" s="746">
        <v>58.2</v>
      </c>
      <c r="CN49" s="747">
        <v>3374</v>
      </c>
      <c r="CO49" s="747">
        <v>66414</v>
      </c>
      <c r="CP49" s="746">
        <v>7</v>
      </c>
      <c r="CQ49" s="746">
        <v>6.8</v>
      </c>
      <c r="CR49" s="746">
        <v>20.399999999999999</v>
      </c>
      <c r="CS49" s="746">
        <v>35.1</v>
      </c>
      <c r="CT49" s="749">
        <v>496</v>
      </c>
    </row>
    <row r="50" spans="1:98" ht="27.75" customHeight="1">
      <c r="A50" s="666" t="s">
        <v>437</v>
      </c>
      <c r="B50" s="667" t="s">
        <v>438</v>
      </c>
      <c r="C50" s="667" t="s">
        <v>402</v>
      </c>
      <c r="D50" s="667">
        <v>14</v>
      </c>
      <c r="E50" s="667" t="s">
        <v>99</v>
      </c>
      <c r="F50" s="667">
        <v>1</v>
      </c>
      <c r="G50" s="668">
        <v>94490</v>
      </c>
      <c r="H50" s="668">
        <v>40959</v>
      </c>
      <c r="I50" s="727">
        <v>6784403</v>
      </c>
      <c r="J50" s="718">
        <v>0.126</v>
      </c>
      <c r="K50" s="713">
        <f>Q50/I50</f>
        <v>0.84560778597615738</v>
      </c>
      <c r="L50" s="713">
        <f>R50/I50</f>
        <v>0.10380205892839797</v>
      </c>
      <c r="M50" s="713">
        <f>S50/I50</f>
        <v>2.8421218491884989E-2</v>
      </c>
      <c r="N50" s="713">
        <f>T50/I50</f>
        <v>7.9852125529689205E-2</v>
      </c>
      <c r="O50" s="713">
        <f>U50/I50</f>
        <v>4.4708429024631936E-3</v>
      </c>
      <c r="P50" s="713">
        <f>V50/I50</f>
        <v>2.4105731926596933E-2</v>
      </c>
      <c r="Q50" s="712">
        <v>5736944</v>
      </c>
      <c r="R50" s="712">
        <v>704235</v>
      </c>
      <c r="S50" s="712">
        <v>192821</v>
      </c>
      <c r="T50" s="731">
        <v>541749</v>
      </c>
      <c r="U50" s="712">
        <v>30332</v>
      </c>
      <c r="V50" s="712">
        <v>163543</v>
      </c>
      <c r="W50" s="727">
        <v>22.275804969999999</v>
      </c>
      <c r="X50" s="667">
        <v>3.1</v>
      </c>
      <c r="Y50" s="716">
        <v>0.13200000000000001</v>
      </c>
      <c r="Z50" s="669">
        <v>7.0000000000000007E-2</v>
      </c>
      <c r="AA50" s="716">
        <v>0.56999999999999995</v>
      </c>
      <c r="AB50" s="668">
        <v>28521</v>
      </c>
      <c r="AC50" s="667">
        <v>5</v>
      </c>
      <c r="AD50" s="667" t="s">
        <v>448</v>
      </c>
      <c r="AE50" s="667" t="s">
        <v>449</v>
      </c>
      <c r="AF50" s="288" t="s">
        <v>189</v>
      </c>
      <c r="AG50" s="801" t="s">
        <v>450</v>
      </c>
      <c r="AH50" s="288">
        <v>0</v>
      </c>
      <c r="AI50" s="288">
        <v>0</v>
      </c>
      <c r="AJ50" s="288">
        <v>0</v>
      </c>
      <c r="AK50" s="288">
        <v>0</v>
      </c>
      <c r="AL50" s="288">
        <v>0</v>
      </c>
      <c r="AM50" s="288">
        <v>0</v>
      </c>
      <c r="AN50" s="288">
        <v>0</v>
      </c>
      <c r="AO50" s="288">
        <v>0</v>
      </c>
      <c r="AP50" s="701">
        <v>1</v>
      </c>
      <c r="AQ50" s="701">
        <v>0</v>
      </c>
      <c r="AR50" s="701">
        <v>0</v>
      </c>
      <c r="AS50" s="671">
        <v>0</v>
      </c>
      <c r="AT50" s="671">
        <v>0</v>
      </c>
      <c r="AU50" s="671">
        <v>3</v>
      </c>
      <c r="AV50" s="671">
        <v>0</v>
      </c>
      <c r="AW50" s="671">
        <v>1</v>
      </c>
      <c r="AX50" s="671">
        <v>0</v>
      </c>
      <c r="AY50" s="671">
        <v>0</v>
      </c>
      <c r="AZ50" s="671">
        <v>0</v>
      </c>
      <c r="BA50" s="671">
        <v>0</v>
      </c>
      <c r="BB50" s="671">
        <v>1</v>
      </c>
      <c r="BC50" s="671">
        <v>4</v>
      </c>
      <c r="BD50" s="671">
        <v>0</v>
      </c>
      <c r="BE50" s="671">
        <v>0</v>
      </c>
      <c r="BF50" s="671">
        <v>0</v>
      </c>
      <c r="BG50" s="671">
        <v>5.7</v>
      </c>
      <c r="BH50" s="734">
        <v>3.3696169459999998</v>
      </c>
      <c r="BI50" s="734">
        <v>8.3451668950000002</v>
      </c>
      <c r="BJ50" s="734">
        <v>17.015937569999998</v>
      </c>
      <c r="BK50" s="734">
        <v>9.0128332520000001</v>
      </c>
      <c r="BL50" s="734">
        <v>1.8441390479999999</v>
      </c>
      <c r="BM50" s="734">
        <v>12.303618</v>
      </c>
      <c r="BN50" s="734">
        <v>67173</v>
      </c>
      <c r="BO50" s="734">
        <v>29.88510685</v>
      </c>
      <c r="BP50" s="734">
        <v>70.11489315</v>
      </c>
      <c r="BQ50" s="734">
        <v>9.0210793200000001</v>
      </c>
      <c r="BR50" s="741">
        <v>495</v>
      </c>
      <c r="BS50" s="672" t="s">
        <v>116</v>
      </c>
      <c r="BT50" s="672" t="s">
        <v>116</v>
      </c>
      <c r="BU50" s="671" t="s">
        <v>189</v>
      </c>
      <c r="BV50" s="671" t="s">
        <v>451</v>
      </c>
      <c r="BW50" s="671">
        <v>4000</v>
      </c>
      <c r="BX50" s="672">
        <v>4000</v>
      </c>
      <c r="BY50" s="672">
        <v>7800</v>
      </c>
      <c r="BZ50" s="672">
        <v>5000</v>
      </c>
      <c r="CA50" s="672">
        <v>1250</v>
      </c>
      <c r="CB50" s="672">
        <v>20000</v>
      </c>
      <c r="CC50" s="671" t="s">
        <v>189</v>
      </c>
      <c r="CD50" s="671">
        <v>3</v>
      </c>
      <c r="CG50" s="667" t="s">
        <v>189</v>
      </c>
      <c r="CH50" s="667" t="s">
        <v>189</v>
      </c>
      <c r="CI50" s="747">
        <v>44230</v>
      </c>
      <c r="CJ50" s="746">
        <v>11.5</v>
      </c>
      <c r="CK50" s="746">
        <v>15.6</v>
      </c>
      <c r="CL50" s="746">
        <v>11.6</v>
      </c>
      <c r="CM50" s="746">
        <v>58.2</v>
      </c>
      <c r="CN50" s="747">
        <v>3374</v>
      </c>
      <c r="CO50" s="747">
        <v>66414</v>
      </c>
      <c r="CP50" s="746">
        <v>7</v>
      </c>
      <c r="CQ50" s="746">
        <v>6.8</v>
      </c>
      <c r="CR50" s="746">
        <v>20.399999999999999</v>
      </c>
      <c r="CS50" s="746">
        <v>35.1</v>
      </c>
      <c r="CT50" s="749">
        <v>496</v>
      </c>
    </row>
    <row r="51" spans="1:98" ht="27.75" customHeight="1">
      <c r="A51" s="666" t="s">
        <v>437</v>
      </c>
      <c r="B51" s="667" t="s">
        <v>438</v>
      </c>
      <c r="C51" s="667" t="s">
        <v>402</v>
      </c>
      <c r="D51" s="667">
        <v>14</v>
      </c>
      <c r="E51" s="667" t="s">
        <v>99</v>
      </c>
      <c r="F51" s="667">
        <v>1</v>
      </c>
      <c r="G51" s="668">
        <v>94490</v>
      </c>
      <c r="H51" s="668">
        <v>40959</v>
      </c>
      <c r="I51" s="727">
        <v>6784403</v>
      </c>
      <c r="J51" s="718">
        <v>0.126</v>
      </c>
      <c r="K51" s="713">
        <f>Q51/I51</f>
        <v>0.84560778597615738</v>
      </c>
      <c r="L51" s="713">
        <f>R51/I51</f>
        <v>0.10380205892839797</v>
      </c>
      <c r="M51" s="713">
        <f>S51/I51</f>
        <v>2.8421218491884989E-2</v>
      </c>
      <c r="N51" s="713">
        <f>T51/I51</f>
        <v>7.9852125529689205E-2</v>
      </c>
      <c r="O51" s="713">
        <f>U51/I51</f>
        <v>4.4708429024631936E-3</v>
      </c>
      <c r="P51" s="713">
        <f>V51/I51</f>
        <v>2.4105731926596933E-2</v>
      </c>
      <c r="Q51" s="712">
        <v>5736944</v>
      </c>
      <c r="R51" s="712">
        <v>704235</v>
      </c>
      <c r="S51" s="712">
        <v>192821</v>
      </c>
      <c r="T51" s="731">
        <v>541749</v>
      </c>
      <c r="U51" s="712">
        <v>30332</v>
      </c>
      <c r="V51" s="712">
        <v>163543</v>
      </c>
      <c r="W51" s="727">
        <v>22.275804969999999</v>
      </c>
      <c r="X51" s="667">
        <v>3.1</v>
      </c>
      <c r="Y51" s="716">
        <v>0.13200000000000001</v>
      </c>
      <c r="Z51" s="669">
        <v>7.0000000000000007E-2</v>
      </c>
      <c r="AA51" s="716">
        <v>0.56999999999999995</v>
      </c>
      <c r="AB51" s="668">
        <v>28521</v>
      </c>
      <c r="AC51" s="667">
        <v>5</v>
      </c>
      <c r="AD51" s="667" t="s">
        <v>457</v>
      </c>
      <c r="AE51" s="667" t="s">
        <v>458</v>
      </c>
      <c r="AF51" s="288" t="s">
        <v>459</v>
      </c>
      <c r="AG51" s="288" t="s">
        <v>460</v>
      </c>
      <c r="AH51" s="288">
        <v>0</v>
      </c>
      <c r="AI51" s="288">
        <v>0</v>
      </c>
      <c r="AJ51" s="288">
        <v>0</v>
      </c>
      <c r="AK51" s="288">
        <v>0</v>
      </c>
      <c r="AL51" s="288">
        <v>0</v>
      </c>
      <c r="AM51" s="288">
        <v>0</v>
      </c>
      <c r="AN51" s="288">
        <v>0</v>
      </c>
      <c r="AO51" s="288">
        <v>60000</v>
      </c>
      <c r="AP51" s="701">
        <v>0</v>
      </c>
      <c r="AQ51" s="701">
        <v>0</v>
      </c>
      <c r="AR51" s="701">
        <v>0</v>
      </c>
      <c r="AS51" s="671">
        <v>2</v>
      </c>
      <c r="AT51" s="671">
        <v>0</v>
      </c>
      <c r="AU51" s="671">
        <v>3</v>
      </c>
      <c r="AV51" s="671">
        <v>0</v>
      </c>
      <c r="AW51" s="671">
        <v>1</v>
      </c>
      <c r="AX51" s="671">
        <v>0</v>
      </c>
      <c r="AY51" s="671">
        <v>0</v>
      </c>
      <c r="AZ51" s="671">
        <v>0</v>
      </c>
      <c r="BA51" s="671">
        <v>0</v>
      </c>
      <c r="BB51" s="671">
        <v>1</v>
      </c>
      <c r="BC51" s="671">
        <v>4</v>
      </c>
      <c r="BD51" s="671">
        <v>0</v>
      </c>
      <c r="BE51" s="671">
        <v>0</v>
      </c>
      <c r="BF51" s="671">
        <v>0</v>
      </c>
      <c r="BG51" s="671">
        <v>5.7</v>
      </c>
      <c r="BH51" s="734">
        <v>3.3696169459999998</v>
      </c>
      <c r="BI51" s="734">
        <v>8.3451668950000002</v>
      </c>
      <c r="BJ51" s="734">
        <v>17.015937569999998</v>
      </c>
      <c r="BK51" s="734">
        <v>9.0128332520000001</v>
      </c>
      <c r="BL51" s="734">
        <v>1.8441390479999999</v>
      </c>
      <c r="BM51" s="734">
        <v>12.303618</v>
      </c>
      <c r="BN51" s="734">
        <v>67173</v>
      </c>
      <c r="BO51" s="734">
        <v>29.88510685</v>
      </c>
      <c r="BP51" s="734">
        <v>70.11489315</v>
      </c>
      <c r="BQ51" s="734">
        <v>9.0210793200000001</v>
      </c>
      <c r="BR51" s="741">
        <v>495</v>
      </c>
      <c r="BS51" s="672" t="s">
        <v>116</v>
      </c>
      <c r="BT51" s="672" t="s">
        <v>116</v>
      </c>
      <c r="BU51" s="681">
        <v>2500</v>
      </c>
      <c r="BV51" s="671" t="s">
        <v>446</v>
      </c>
      <c r="BW51" s="671">
        <v>2500</v>
      </c>
      <c r="BX51" s="672">
        <v>5000</v>
      </c>
      <c r="BY51" s="672">
        <v>7800</v>
      </c>
      <c r="BZ51" s="672">
        <v>5000</v>
      </c>
      <c r="CA51" s="672">
        <v>1250</v>
      </c>
      <c r="CB51" s="672">
        <v>20000</v>
      </c>
      <c r="CC51" s="671" t="s">
        <v>461</v>
      </c>
      <c r="CD51" s="671">
        <v>2</v>
      </c>
      <c r="CE51" s="671">
        <v>1</v>
      </c>
      <c r="CF51" s="671">
        <v>1</v>
      </c>
      <c r="CG51" s="667" t="s">
        <v>234</v>
      </c>
      <c r="CH51" s="667" t="s">
        <v>462</v>
      </c>
      <c r="CI51" s="747">
        <v>44230</v>
      </c>
      <c r="CJ51" s="746">
        <v>11.5</v>
      </c>
      <c r="CK51" s="746">
        <v>15.6</v>
      </c>
      <c r="CL51" s="746">
        <v>11.6</v>
      </c>
      <c r="CM51" s="746">
        <v>58.2</v>
      </c>
      <c r="CN51" s="747">
        <v>3374</v>
      </c>
      <c r="CO51" s="747">
        <v>66414</v>
      </c>
      <c r="CP51" s="746">
        <v>7</v>
      </c>
      <c r="CQ51" s="746">
        <v>6.8</v>
      </c>
      <c r="CR51" s="746">
        <v>20.399999999999999</v>
      </c>
      <c r="CS51" s="746">
        <v>35.1</v>
      </c>
      <c r="CT51" s="749">
        <v>496</v>
      </c>
    </row>
    <row r="52" spans="1:98" ht="27.75" customHeight="1">
      <c r="A52" s="666" t="s">
        <v>437</v>
      </c>
      <c r="B52" s="667" t="s">
        <v>438</v>
      </c>
      <c r="C52" s="667" t="s">
        <v>402</v>
      </c>
      <c r="D52" s="667">
        <v>14</v>
      </c>
      <c r="E52" s="667" t="s">
        <v>99</v>
      </c>
      <c r="F52" s="667">
        <v>1</v>
      </c>
      <c r="G52" s="668">
        <v>94490</v>
      </c>
      <c r="H52" s="668">
        <v>40959</v>
      </c>
      <c r="I52" s="727">
        <v>6784403</v>
      </c>
      <c r="J52" s="718">
        <v>0.126</v>
      </c>
      <c r="K52" s="713">
        <f>Q52/I52</f>
        <v>0.84560778597615738</v>
      </c>
      <c r="L52" s="713">
        <f>R52/I52</f>
        <v>0.10380205892839797</v>
      </c>
      <c r="M52" s="713">
        <f>S52/I52</f>
        <v>2.8421218491884989E-2</v>
      </c>
      <c r="N52" s="713">
        <f>T52/I52</f>
        <v>7.9852125529689205E-2</v>
      </c>
      <c r="O52" s="713">
        <f>U52/I52</f>
        <v>4.4708429024631936E-3</v>
      </c>
      <c r="P52" s="713">
        <f>V52/I52</f>
        <v>2.4105731926596933E-2</v>
      </c>
      <c r="Q52" s="712">
        <v>5736944</v>
      </c>
      <c r="R52" s="712">
        <v>704235</v>
      </c>
      <c r="S52" s="712">
        <v>192821</v>
      </c>
      <c r="T52" s="731">
        <v>541749</v>
      </c>
      <c r="U52" s="712">
        <v>30332</v>
      </c>
      <c r="V52" s="712">
        <v>163543</v>
      </c>
      <c r="W52" s="727">
        <v>22.275804969999999</v>
      </c>
      <c r="X52" s="667">
        <v>3.1</v>
      </c>
      <c r="Y52" s="716">
        <v>0.13200000000000001</v>
      </c>
      <c r="Z52" s="669">
        <v>7.0000000000000007E-2</v>
      </c>
      <c r="AA52" s="716">
        <v>0.56999999999999995</v>
      </c>
      <c r="AB52" s="668">
        <v>28521</v>
      </c>
      <c r="AC52" s="667">
        <v>5</v>
      </c>
      <c r="AD52" s="667" t="s">
        <v>452</v>
      </c>
      <c r="AE52" s="667" t="s">
        <v>453</v>
      </c>
      <c r="AF52" s="288" t="s">
        <v>454</v>
      </c>
      <c r="AG52" s="288" t="s">
        <v>319</v>
      </c>
      <c r="AH52" s="288">
        <v>0</v>
      </c>
      <c r="AI52" s="288">
        <v>0</v>
      </c>
      <c r="AJ52" s="288">
        <v>0</v>
      </c>
      <c r="AK52" s="288">
        <v>1</v>
      </c>
      <c r="AL52" s="288">
        <v>0</v>
      </c>
      <c r="AM52" s="288">
        <v>0</v>
      </c>
      <c r="AN52" s="288">
        <v>0</v>
      </c>
      <c r="AO52" s="288">
        <v>0</v>
      </c>
      <c r="AP52" s="701">
        <v>0</v>
      </c>
      <c r="AQ52" s="701">
        <v>1</v>
      </c>
      <c r="AR52" s="701">
        <v>0</v>
      </c>
      <c r="AS52" s="671">
        <v>2</v>
      </c>
      <c r="AT52" s="671">
        <v>9</v>
      </c>
      <c r="AU52" s="671">
        <v>1</v>
      </c>
      <c r="AV52" s="671">
        <v>1</v>
      </c>
      <c r="AW52" s="671">
        <v>1</v>
      </c>
      <c r="AX52" s="671">
        <v>0</v>
      </c>
      <c r="AY52" s="671">
        <v>0</v>
      </c>
      <c r="AZ52" s="671">
        <v>0</v>
      </c>
      <c r="BA52" s="671">
        <v>0</v>
      </c>
      <c r="BB52" s="671">
        <v>0</v>
      </c>
      <c r="BC52" s="671">
        <v>4</v>
      </c>
      <c r="BD52" s="671">
        <v>0</v>
      </c>
      <c r="BE52" s="671">
        <v>0</v>
      </c>
      <c r="BF52" s="671">
        <v>0</v>
      </c>
      <c r="BG52" s="671">
        <v>5.7</v>
      </c>
      <c r="BH52" s="734">
        <v>3.3696169459999998</v>
      </c>
      <c r="BI52" s="734">
        <v>8.3451668950000002</v>
      </c>
      <c r="BJ52" s="734">
        <v>17.015937569999998</v>
      </c>
      <c r="BK52" s="734">
        <v>9.0128332520000001</v>
      </c>
      <c r="BL52" s="734">
        <v>1.8441390479999999</v>
      </c>
      <c r="BM52" s="734">
        <v>12.303618</v>
      </c>
      <c r="BN52" s="734">
        <v>67173</v>
      </c>
      <c r="BO52" s="734">
        <v>29.88510685</v>
      </c>
      <c r="BP52" s="734">
        <v>70.11489315</v>
      </c>
      <c r="BQ52" s="734">
        <v>9.0210793200000001</v>
      </c>
      <c r="BR52" s="741">
        <v>495</v>
      </c>
      <c r="BS52" s="672">
        <v>2022</v>
      </c>
      <c r="BT52" s="672">
        <v>1</v>
      </c>
      <c r="BU52" s="681">
        <v>10000</v>
      </c>
      <c r="BV52" s="671" t="s">
        <v>455</v>
      </c>
      <c r="BW52" s="671">
        <v>10000</v>
      </c>
      <c r="BX52" s="672">
        <v>20000</v>
      </c>
      <c r="BY52" s="672">
        <v>7800</v>
      </c>
      <c r="BZ52" s="672">
        <v>5000</v>
      </c>
      <c r="CA52" s="672">
        <v>1250</v>
      </c>
      <c r="CB52" s="672">
        <v>20000</v>
      </c>
      <c r="CC52" s="671" t="s">
        <v>303</v>
      </c>
      <c r="CD52" s="671">
        <v>3</v>
      </c>
      <c r="CE52" s="671">
        <v>2</v>
      </c>
      <c r="CF52" s="671">
        <v>1</v>
      </c>
      <c r="CH52" s="667" t="s">
        <v>456</v>
      </c>
      <c r="CI52" s="747">
        <v>44230</v>
      </c>
      <c r="CJ52" s="746">
        <v>11.5</v>
      </c>
      <c r="CK52" s="746">
        <v>15.6</v>
      </c>
      <c r="CL52" s="746">
        <v>11.6</v>
      </c>
      <c r="CM52" s="746">
        <v>58.2</v>
      </c>
      <c r="CN52" s="747">
        <v>3374</v>
      </c>
      <c r="CO52" s="747">
        <v>66414</v>
      </c>
      <c r="CP52" s="746">
        <v>7</v>
      </c>
      <c r="CQ52" s="746">
        <v>6.8</v>
      </c>
      <c r="CR52" s="746">
        <v>20.399999999999999</v>
      </c>
      <c r="CS52" s="746">
        <v>35.1</v>
      </c>
      <c r="CT52" s="749">
        <v>496</v>
      </c>
    </row>
    <row r="53" spans="1:98" ht="27.75" customHeight="1">
      <c r="A53" s="666" t="s">
        <v>463</v>
      </c>
      <c r="B53" s="667" t="s">
        <v>464</v>
      </c>
      <c r="C53" s="667" t="s">
        <v>465</v>
      </c>
      <c r="D53" s="667">
        <v>15</v>
      </c>
      <c r="E53" s="667" t="s">
        <v>99</v>
      </c>
      <c r="F53" s="667">
        <v>1</v>
      </c>
      <c r="G53" s="668">
        <v>83350</v>
      </c>
      <c r="H53" s="668">
        <v>39208</v>
      </c>
      <c r="I53" s="727">
        <v>3188836</v>
      </c>
      <c r="J53" s="718">
        <v>0.11</v>
      </c>
      <c r="K53" s="713">
        <f>Q53/I54</f>
        <v>0.84036902493574461</v>
      </c>
      <c r="L53" s="713">
        <f>R53/I54</f>
        <v>4.2154566744730677E-2</v>
      </c>
      <c r="M53" s="713">
        <f>S53/I54</f>
        <v>2.7230625845919953E-2</v>
      </c>
      <c r="N53" s="713">
        <f>T53/I54</f>
        <v>6.955672853668235E-2</v>
      </c>
      <c r="O53" s="713">
        <f>U53/I54</f>
        <v>3.125278314720481E-3</v>
      </c>
      <c r="P53" s="713">
        <f>V53/I54</f>
        <v>1.9209830797193711E-2</v>
      </c>
      <c r="Q53" s="712">
        <v>2679799</v>
      </c>
      <c r="R53" s="712">
        <v>134424</v>
      </c>
      <c r="S53" s="712">
        <v>86834</v>
      </c>
      <c r="T53" s="712">
        <v>221805</v>
      </c>
      <c r="U53" s="712">
        <v>9966</v>
      </c>
      <c r="V53" s="712">
        <v>61257</v>
      </c>
      <c r="W53" s="727">
        <v>42.15931286</v>
      </c>
      <c r="X53" s="667">
        <v>8</v>
      </c>
      <c r="Y53" s="716">
        <v>0.13400000000000001</v>
      </c>
      <c r="Z53" s="669">
        <v>0.09</v>
      </c>
      <c r="AA53" s="716">
        <v>0.6</v>
      </c>
      <c r="AB53" s="668">
        <v>29560</v>
      </c>
      <c r="AC53" s="667">
        <v>4</v>
      </c>
      <c r="AD53" s="667" t="s">
        <v>484</v>
      </c>
      <c r="AE53" s="667" t="s">
        <v>485</v>
      </c>
      <c r="AF53" s="288" t="s">
        <v>486</v>
      </c>
      <c r="AG53" s="288" t="s">
        <v>487</v>
      </c>
      <c r="AH53" s="288">
        <v>0</v>
      </c>
      <c r="AI53" s="288">
        <v>0</v>
      </c>
      <c r="AJ53" s="288">
        <v>0</v>
      </c>
      <c r="AK53" s="288">
        <v>1</v>
      </c>
      <c r="AL53" s="288">
        <v>0</v>
      </c>
      <c r="AM53" s="288">
        <v>0</v>
      </c>
      <c r="AN53" s="288">
        <v>0</v>
      </c>
      <c r="AO53" s="288">
        <v>0</v>
      </c>
      <c r="AP53" s="701">
        <v>1</v>
      </c>
      <c r="AQ53" s="701">
        <v>0</v>
      </c>
      <c r="AR53" s="701">
        <v>0</v>
      </c>
      <c r="AS53" s="671">
        <v>2</v>
      </c>
      <c r="AT53" s="671">
        <v>0</v>
      </c>
      <c r="AU53" s="671">
        <v>2</v>
      </c>
      <c r="AV53" s="671">
        <v>0</v>
      </c>
      <c r="AW53" s="671">
        <v>3</v>
      </c>
      <c r="AX53" s="671">
        <v>0</v>
      </c>
      <c r="AY53" s="671">
        <v>0</v>
      </c>
      <c r="AZ53" s="671">
        <v>1</v>
      </c>
      <c r="BA53" s="671">
        <v>1</v>
      </c>
      <c r="BB53" s="671">
        <v>0</v>
      </c>
      <c r="BC53" s="671">
        <v>0</v>
      </c>
      <c r="BD53" s="671">
        <v>0</v>
      </c>
      <c r="BE53" s="671">
        <v>0</v>
      </c>
      <c r="BF53" s="671">
        <v>0</v>
      </c>
      <c r="BG53" s="671">
        <v>4.9000000000000004</v>
      </c>
      <c r="BH53" s="734">
        <v>2.5338842339999998</v>
      </c>
      <c r="BI53" s="734">
        <v>11.3811654</v>
      </c>
      <c r="BJ53" s="734">
        <v>19.130020609999999</v>
      </c>
      <c r="BK53" s="734">
        <v>8.6798225599999999</v>
      </c>
      <c r="BL53" s="734">
        <v>2.1212442999999999</v>
      </c>
      <c r="BM53" s="734">
        <v>11.108485310000001</v>
      </c>
      <c r="BN53" s="734">
        <v>70571</v>
      </c>
      <c r="BO53" s="734">
        <v>28.481814750000002</v>
      </c>
      <c r="BP53" s="734">
        <v>71.518185250000002</v>
      </c>
      <c r="BQ53" s="734">
        <v>9.3720134030000004</v>
      </c>
      <c r="BR53" s="741">
        <v>374</v>
      </c>
      <c r="BS53" s="672">
        <v>2013</v>
      </c>
      <c r="BT53" s="672">
        <v>0</v>
      </c>
      <c r="BU53" s="671" t="s">
        <v>488</v>
      </c>
      <c r="BV53" s="671" t="s">
        <v>489</v>
      </c>
      <c r="BW53" s="671">
        <v>4000</v>
      </c>
      <c r="BX53" s="672">
        <v>20000</v>
      </c>
      <c r="BY53" s="672">
        <v>69000</v>
      </c>
      <c r="BZ53" s="672">
        <v>35000</v>
      </c>
      <c r="CA53" s="672">
        <v>4000</v>
      </c>
      <c r="CB53" s="672">
        <v>200000</v>
      </c>
      <c r="CC53" s="671" t="s">
        <v>174</v>
      </c>
      <c r="CD53" s="671">
        <v>0</v>
      </c>
      <c r="CE53" s="671">
        <v>1</v>
      </c>
      <c r="CF53" s="671">
        <v>1</v>
      </c>
      <c r="CG53" s="288" t="s">
        <v>490</v>
      </c>
      <c r="CH53" s="667" t="s">
        <v>153</v>
      </c>
      <c r="CI53" s="747">
        <v>43410</v>
      </c>
      <c r="CJ53" s="746">
        <v>10.199999999999999</v>
      </c>
      <c r="CK53" s="746">
        <v>14.2</v>
      </c>
      <c r="CL53" s="746">
        <v>7.3</v>
      </c>
      <c r="CM53" s="746">
        <v>49.4</v>
      </c>
      <c r="CN53" s="747">
        <v>1859</v>
      </c>
      <c r="CO53" s="747">
        <v>36059</v>
      </c>
      <c r="CP53" s="746">
        <v>4.5</v>
      </c>
      <c r="CQ53" s="746">
        <v>4.9000000000000004</v>
      </c>
      <c r="CR53" s="746">
        <v>15.4</v>
      </c>
      <c r="CS53" s="746">
        <v>38.6</v>
      </c>
      <c r="CT53" s="749">
        <v>353</v>
      </c>
    </row>
    <row r="54" spans="1:98" ht="27.75" customHeight="1">
      <c r="A54" s="666" t="s">
        <v>463</v>
      </c>
      <c r="B54" s="667" t="s">
        <v>464</v>
      </c>
      <c r="C54" s="667" t="s">
        <v>465</v>
      </c>
      <c r="D54" s="667">
        <v>15</v>
      </c>
      <c r="E54" s="667" t="s">
        <v>99</v>
      </c>
      <c r="F54" s="667">
        <v>1</v>
      </c>
      <c r="G54" s="668">
        <v>83350</v>
      </c>
      <c r="H54" s="668">
        <v>39208</v>
      </c>
      <c r="I54" s="727">
        <v>3188836</v>
      </c>
      <c r="J54" s="718">
        <v>0.11</v>
      </c>
      <c r="K54" s="713">
        <f>Q54/I55</f>
        <v>0.84036902493574461</v>
      </c>
      <c r="L54" s="713">
        <f>R54/I55</f>
        <v>4.2154566744730677E-2</v>
      </c>
      <c r="M54" s="713">
        <f>S54/I55</f>
        <v>2.7230625845919953E-2</v>
      </c>
      <c r="N54" s="713">
        <f>T54/I55</f>
        <v>6.955672853668235E-2</v>
      </c>
      <c r="O54" s="713">
        <f>U54/I55</f>
        <v>3.125278314720481E-3</v>
      </c>
      <c r="P54" s="713">
        <f>V54/I55</f>
        <v>1.9209830797193711E-2</v>
      </c>
      <c r="Q54" s="712">
        <v>2679799</v>
      </c>
      <c r="R54" s="712">
        <v>134424</v>
      </c>
      <c r="S54" s="712">
        <v>86834</v>
      </c>
      <c r="T54" s="712">
        <v>221805</v>
      </c>
      <c r="U54" s="712">
        <v>9966</v>
      </c>
      <c r="V54" s="712">
        <v>61257</v>
      </c>
      <c r="W54" s="727">
        <v>42.15931286</v>
      </c>
      <c r="X54" s="667">
        <v>8</v>
      </c>
      <c r="Y54" s="716">
        <v>0.13400000000000001</v>
      </c>
      <c r="Z54" s="669">
        <v>0.09</v>
      </c>
      <c r="AA54" s="716">
        <v>0.6</v>
      </c>
      <c r="AB54" s="668">
        <v>29560</v>
      </c>
      <c r="AC54" s="667">
        <v>4</v>
      </c>
      <c r="AD54" s="667" t="s">
        <v>466</v>
      </c>
      <c r="AE54" s="667" t="s">
        <v>467</v>
      </c>
      <c r="AF54" s="288" t="s">
        <v>468</v>
      </c>
      <c r="AG54" s="288" t="s">
        <v>469</v>
      </c>
      <c r="AH54" s="288">
        <v>1</v>
      </c>
      <c r="AI54" s="288">
        <v>0</v>
      </c>
      <c r="AJ54" s="288">
        <v>0</v>
      </c>
      <c r="AK54" s="288">
        <v>1</v>
      </c>
      <c r="AL54" s="288">
        <v>1</v>
      </c>
      <c r="AM54" s="288">
        <v>0</v>
      </c>
      <c r="AN54" s="288">
        <v>1</v>
      </c>
      <c r="AO54" s="288">
        <v>0</v>
      </c>
      <c r="AP54" s="701">
        <v>1</v>
      </c>
      <c r="AQ54" s="701">
        <v>0</v>
      </c>
      <c r="AR54" s="701">
        <v>0</v>
      </c>
      <c r="AS54" s="671">
        <v>0</v>
      </c>
      <c r="AT54" s="671">
        <v>1</v>
      </c>
      <c r="AU54" s="671">
        <v>1</v>
      </c>
      <c r="AV54" s="671">
        <v>1</v>
      </c>
      <c r="AW54" s="671">
        <v>3</v>
      </c>
      <c r="AX54" s="671">
        <v>0</v>
      </c>
      <c r="AY54" s="671">
        <v>0</v>
      </c>
      <c r="AZ54" s="671">
        <v>0</v>
      </c>
      <c r="BA54" s="671">
        <v>1</v>
      </c>
      <c r="BB54" s="671">
        <v>0</v>
      </c>
      <c r="BC54" s="671">
        <v>0</v>
      </c>
      <c r="BD54" s="671">
        <v>0</v>
      </c>
      <c r="BE54" s="671">
        <v>0</v>
      </c>
      <c r="BF54" s="671">
        <v>0</v>
      </c>
      <c r="BG54" s="671">
        <v>4.9000000000000004</v>
      </c>
      <c r="BH54" s="734">
        <v>2.5338842339999998</v>
      </c>
      <c r="BI54" s="734">
        <v>11.3811654</v>
      </c>
      <c r="BJ54" s="734">
        <v>19.130020609999999</v>
      </c>
      <c r="BK54" s="734">
        <v>8.6798225599999999</v>
      </c>
      <c r="BL54" s="734">
        <v>2.1212442999999999</v>
      </c>
      <c r="BM54" s="734">
        <v>11.108485310000001</v>
      </c>
      <c r="BN54" s="734">
        <v>70571</v>
      </c>
      <c r="BO54" s="734">
        <v>28.481814750000002</v>
      </c>
      <c r="BP54" s="734">
        <v>71.518185250000002</v>
      </c>
      <c r="BQ54" s="734">
        <v>9.3720134030000004</v>
      </c>
      <c r="BR54" s="741">
        <v>374</v>
      </c>
      <c r="BS54" s="672">
        <v>2014</v>
      </c>
      <c r="BT54" s="672">
        <v>0</v>
      </c>
      <c r="BU54" s="681">
        <v>40000</v>
      </c>
      <c r="BV54" s="671" t="s">
        <v>470</v>
      </c>
      <c r="BW54" s="671">
        <v>40000</v>
      </c>
      <c r="BX54" s="672">
        <v>200000</v>
      </c>
      <c r="BY54" s="672">
        <v>69000</v>
      </c>
      <c r="BZ54" s="672">
        <v>35000</v>
      </c>
      <c r="CA54" s="672">
        <v>4000</v>
      </c>
      <c r="CB54" s="672">
        <v>200000</v>
      </c>
      <c r="CC54" s="671" t="s">
        <v>174</v>
      </c>
      <c r="CD54" s="671">
        <v>1</v>
      </c>
      <c r="CE54" s="671">
        <v>1</v>
      </c>
      <c r="CF54" s="671">
        <v>1</v>
      </c>
      <c r="CG54" s="667" t="s">
        <v>471</v>
      </c>
      <c r="CH54" s="667" t="s">
        <v>174</v>
      </c>
      <c r="CI54" s="747">
        <v>43410</v>
      </c>
      <c r="CJ54" s="746">
        <v>10.199999999999999</v>
      </c>
      <c r="CK54" s="746">
        <v>14.2</v>
      </c>
      <c r="CL54" s="746">
        <v>7.3</v>
      </c>
      <c r="CM54" s="746">
        <v>49.4</v>
      </c>
      <c r="CN54" s="747">
        <v>1859</v>
      </c>
      <c r="CO54" s="747">
        <v>36059</v>
      </c>
      <c r="CP54" s="746">
        <v>4.5</v>
      </c>
      <c r="CQ54" s="746">
        <v>4.9000000000000004</v>
      </c>
      <c r="CR54" s="746">
        <v>15.4</v>
      </c>
      <c r="CS54" s="746">
        <v>38.6</v>
      </c>
      <c r="CT54" s="749">
        <v>353</v>
      </c>
    </row>
    <row r="55" spans="1:98" ht="27.75" customHeight="1">
      <c r="A55" s="666" t="s">
        <v>463</v>
      </c>
      <c r="B55" s="667" t="s">
        <v>464</v>
      </c>
      <c r="C55" s="667" t="s">
        <v>465</v>
      </c>
      <c r="D55" s="667">
        <v>15</v>
      </c>
      <c r="E55" s="667" t="s">
        <v>99</v>
      </c>
      <c r="F55" s="667">
        <v>1</v>
      </c>
      <c r="G55" s="668">
        <v>83350</v>
      </c>
      <c r="H55" s="668">
        <v>39208</v>
      </c>
      <c r="I55" s="727">
        <v>3188836</v>
      </c>
      <c r="J55" s="718">
        <v>0.11</v>
      </c>
      <c r="K55" s="713">
        <f>Q55/I56</f>
        <v>0.84036902493574461</v>
      </c>
      <c r="L55" s="713">
        <f>R55/I56</f>
        <v>4.2154566744730677E-2</v>
      </c>
      <c r="M55" s="713">
        <f>S55/I56</f>
        <v>2.7230625845919953E-2</v>
      </c>
      <c r="N55" s="713">
        <f>T55/I56</f>
        <v>6.955672853668235E-2</v>
      </c>
      <c r="O55" s="713">
        <f>U55/I56</f>
        <v>3.125278314720481E-3</v>
      </c>
      <c r="P55" s="713">
        <f>V55/I56</f>
        <v>1.9209830797193711E-2</v>
      </c>
      <c r="Q55" s="712">
        <v>2679799</v>
      </c>
      <c r="R55" s="712">
        <v>134424</v>
      </c>
      <c r="S55" s="712">
        <v>86834</v>
      </c>
      <c r="T55" s="712">
        <v>221805</v>
      </c>
      <c r="U55" s="712">
        <v>9966</v>
      </c>
      <c r="V55" s="712">
        <v>61257</v>
      </c>
      <c r="W55" s="727">
        <v>42.15931286</v>
      </c>
      <c r="X55" s="667">
        <v>8</v>
      </c>
      <c r="Y55" s="716">
        <v>0.13400000000000001</v>
      </c>
      <c r="Z55" s="669">
        <v>0.09</v>
      </c>
      <c r="AA55" s="716">
        <v>0.6</v>
      </c>
      <c r="AB55" s="668">
        <v>29560</v>
      </c>
      <c r="AC55" s="667">
        <v>4</v>
      </c>
      <c r="AD55" s="667" t="s">
        <v>472</v>
      </c>
      <c r="AE55" s="667" t="s">
        <v>473</v>
      </c>
      <c r="AF55" s="288" t="s">
        <v>474</v>
      </c>
      <c r="AG55" s="288" t="s">
        <v>475</v>
      </c>
      <c r="AH55" s="288">
        <v>1</v>
      </c>
      <c r="AI55" s="288">
        <v>0</v>
      </c>
      <c r="AJ55" s="288">
        <v>0</v>
      </c>
      <c r="AK55" s="288">
        <v>0</v>
      </c>
      <c r="AL55" s="288">
        <v>0</v>
      </c>
      <c r="AM55" s="288">
        <v>0</v>
      </c>
      <c r="AN55" s="288">
        <v>1</v>
      </c>
      <c r="AO55" s="288">
        <v>0</v>
      </c>
      <c r="AP55" s="701">
        <v>1</v>
      </c>
      <c r="AQ55" s="701">
        <v>0</v>
      </c>
      <c r="AR55" s="701">
        <v>0</v>
      </c>
      <c r="AS55" s="671">
        <v>2</v>
      </c>
      <c r="AT55" s="671">
        <v>9</v>
      </c>
      <c r="AU55" s="671">
        <v>1</v>
      </c>
      <c r="AV55" s="671">
        <v>1</v>
      </c>
      <c r="AW55" s="671">
        <v>3</v>
      </c>
      <c r="AX55" s="671">
        <v>0</v>
      </c>
      <c r="AY55" s="671">
        <v>0</v>
      </c>
      <c r="AZ55" s="671">
        <v>0</v>
      </c>
      <c r="BA55" s="671">
        <v>1</v>
      </c>
      <c r="BB55" s="671">
        <v>0</v>
      </c>
      <c r="BC55" s="671">
        <v>0</v>
      </c>
      <c r="BD55" s="671">
        <v>0</v>
      </c>
      <c r="BE55" s="671">
        <v>0</v>
      </c>
      <c r="BF55" s="671">
        <v>0</v>
      </c>
      <c r="BG55" s="671">
        <v>4.9000000000000004</v>
      </c>
      <c r="BH55" s="734">
        <v>2.5338842339999998</v>
      </c>
      <c r="BI55" s="734">
        <v>11.3811654</v>
      </c>
      <c r="BJ55" s="734">
        <v>19.130020609999999</v>
      </c>
      <c r="BK55" s="734">
        <v>8.6798225599999999</v>
      </c>
      <c r="BL55" s="734">
        <v>2.1212442999999999</v>
      </c>
      <c r="BM55" s="734">
        <v>11.108485310000001</v>
      </c>
      <c r="BN55" s="734">
        <v>70571</v>
      </c>
      <c r="BO55" s="734">
        <v>28.481814750000002</v>
      </c>
      <c r="BP55" s="734">
        <v>71.518185250000002</v>
      </c>
      <c r="BQ55" s="734">
        <v>9.3720134030000004</v>
      </c>
      <c r="BR55" s="741">
        <v>374</v>
      </c>
      <c r="BS55" s="672">
        <v>2016</v>
      </c>
      <c r="BT55" s="672">
        <v>0</v>
      </c>
      <c r="BU55" s="671" t="s">
        <v>476</v>
      </c>
      <c r="BV55" s="681">
        <v>50000</v>
      </c>
      <c r="BW55" s="681">
        <v>12500</v>
      </c>
      <c r="BX55" s="672">
        <v>50000</v>
      </c>
      <c r="BY55" s="672">
        <v>69000</v>
      </c>
      <c r="BZ55" s="672">
        <v>35000</v>
      </c>
      <c r="CA55" s="672">
        <v>4000</v>
      </c>
      <c r="CB55" s="672">
        <v>200000</v>
      </c>
      <c r="CC55" s="671" t="s">
        <v>174</v>
      </c>
      <c r="CD55" s="671">
        <v>3</v>
      </c>
      <c r="CE55" s="671">
        <v>1</v>
      </c>
      <c r="CF55" s="671">
        <v>1</v>
      </c>
      <c r="CG55" s="667" t="s">
        <v>477</v>
      </c>
      <c r="CH55" s="667" t="s">
        <v>174</v>
      </c>
      <c r="CI55" s="747">
        <v>43410</v>
      </c>
      <c r="CJ55" s="746">
        <v>10.199999999999999</v>
      </c>
      <c r="CK55" s="746">
        <v>14.2</v>
      </c>
      <c r="CL55" s="746">
        <v>7.3</v>
      </c>
      <c r="CM55" s="746">
        <v>49.4</v>
      </c>
      <c r="CN55" s="747">
        <v>1859</v>
      </c>
      <c r="CO55" s="747">
        <v>36059</v>
      </c>
      <c r="CP55" s="746">
        <v>4.5</v>
      </c>
      <c r="CQ55" s="746">
        <v>4.9000000000000004</v>
      </c>
      <c r="CR55" s="746">
        <v>15.4</v>
      </c>
      <c r="CS55" s="746">
        <v>38.6</v>
      </c>
      <c r="CT55" s="749">
        <v>353</v>
      </c>
    </row>
    <row r="56" spans="1:98" ht="27.75" customHeight="1">
      <c r="A56" s="666" t="s">
        <v>463</v>
      </c>
      <c r="B56" s="667" t="s">
        <v>464</v>
      </c>
      <c r="C56" s="667" t="s">
        <v>465</v>
      </c>
      <c r="D56" s="667">
        <v>15</v>
      </c>
      <c r="E56" s="667" t="s">
        <v>99</v>
      </c>
      <c r="F56" s="667">
        <v>1</v>
      </c>
      <c r="G56" s="668">
        <v>83350</v>
      </c>
      <c r="H56" s="668">
        <v>39208</v>
      </c>
      <c r="I56" s="727">
        <v>3188836</v>
      </c>
      <c r="J56" s="718">
        <v>0.11</v>
      </c>
      <c r="K56" s="713">
        <f>Q56/I57</f>
        <v>0.91276232815449454</v>
      </c>
      <c r="L56" s="713">
        <f>R56/I57</f>
        <v>4.5785957528844429E-2</v>
      </c>
      <c r="M56" s="713">
        <f>S56/I57</f>
        <v>2.9576398828034259E-2</v>
      </c>
      <c r="N56" s="713">
        <f>T56/I57</f>
        <v>7.5548669208514399E-2</v>
      </c>
      <c r="O56" s="713">
        <f>U56/I57</f>
        <v>3.3945043499112033E-3</v>
      </c>
      <c r="P56" s="713">
        <f>V56/I57</f>
        <v>2.0864655123671541E-2</v>
      </c>
      <c r="Q56" s="712">
        <v>2679799</v>
      </c>
      <c r="R56" s="712">
        <v>134424</v>
      </c>
      <c r="S56" s="712">
        <v>86834</v>
      </c>
      <c r="T56" s="712">
        <v>221805</v>
      </c>
      <c r="U56" s="712">
        <v>9966</v>
      </c>
      <c r="V56" s="712">
        <v>61257</v>
      </c>
      <c r="W56" s="727">
        <v>42.15931286</v>
      </c>
      <c r="X56" s="667">
        <v>8</v>
      </c>
      <c r="Y56" s="716">
        <v>0.13400000000000001</v>
      </c>
      <c r="Z56" s="669">
        <v>0.09</v>
      </c>
      <c r="AA56" s="716">
        <v>0.6</v>
      </c>
      <c r="AB56" s="668">
        <v>29560</v>
      </c>
      <c r="AC56" s="667">
        <v>4</v>
      </c>
      <c r="AD56" s="667" t="s">
        <v>478</v>
      </c>
      <c r="AE56" s="667" t="s">
        <v>479</v>
      </c>
      <c r="AF56" s="288" t="s">
        <v>480</v>
      </c>
      <c r="AG56" s="288" t="s">
        <v>481</v>
      </c>
      <c r="AH56" s="288">
        <v>1</v>
      </c>
      <c r="AI56" s="288">
        <v>0</v>
      </c>
      <c r="AJ56" s="288">
        <v>0</v>
      </c>
      <c r="AK56" s="288">
        <v>0</v>
      </c>
      <c r="AL56" s="288">
        <v>0</v>
      </c>
      <c r="AM56" s="288">
        <v>0</v>
      </c>
      <c r="AN56" s="288">
        <v>0</v>
      </c>
      <c r="AO56" s="288">
        <v>0</v>
      </c>
      <c r="AP56" s="701">
        <v>1</v>
      </c>
      <c r="AQ56" s="701">
        <v>0</v>
      </c>
      <c r="AR56" s="701">
        <v>0</v>
      </c>
      <c r="AS56" s="671">
        <v>0</v>
      </c>
      <c r="AT56" s="671">
        <v>4</v>
      </c>
      <c r="AU56" s="671">
        <v>1</v>
      </c>
      <c r="AV56" s="671">
        <v>1</v>
      </c>
      <c r="AW56" s="671">
        <v>3</v>
      </c>
      <c r="AX56" s="671">
        <v>0</v>
      </c>
      <c r="AY56" s="671">
        <v>0</v>
      </c>
      <c r="AZ56" s="671">
        <v>0</v>
      </c>
      <c r="BA56" s="671">
        <v>1</v>
      </c>
      <c r="BB56" s="671">
        <v>0</v>
      </c>
      <c r="BC56" s="671">
        <v>0</v>
      </c>
      <c r="BD56" s="671">
        <v>0</v>
      </c>
      <c r="BE56" s="671">
        <v>0</v>
      </c>
      <c r="BF56" s="671">
        <v>0</v>
      </c>
      <c r="BG56" s="671">
        <v>4.9000000000000004</v>
      </c>
      <c r="BH56" s="734">
        <v>2.5338842339999998</v>
      </c>
      <c r="BI56" s="734">
        <v>11.3811654</v>
      </c>
      <c r="BJ56" s="734">
        <v>19.130020609999999</v>
      </c>
      <c r="BK56" s="734">
        <v>8.6798225599999999</v>
      </c>
      <c r="BL56" s="734">
        <v>2.1212442999999999</v>
      </c>
      <c r="BM56" s="734">
        <v>11.108485310000001</v>
      </c>
      <c r="BN56" s="734">
        <v>70571</v>
      </c>
      <c r="BO56" s="734">
        <v>28.481814750000002</v>
      </c>
      <c r="BP56" s="734">
        <v>71.518185250000002</v>
      </c>
      <c r="BQ56" s="734">
        <v>9.3720134030000004</v>
      </c>
      <c r="BR56" s="741">
        <v>374</v>
      </c>
      <c r="BS56" s="742">
        <v>2018</v>
      </c>
      <c r="BT56" s="672">
        <v>0</v>
      </c>
      <c r="BU56" s="681">
        <v>6000</v>
      </c>
      <c r="BV56" s="681">
        <v>6000</v>
      </c>
      <c r="BW56" s="681">
        <v>6000</v>
      </c>
      <c r="BX56" s="672">
        <v>6000</v>
      </c>
      <c r="BY56" s="672">
        <f>SUM(BX56:BX59)/4</f>
        <v>24250</v>
      </c>
      <c r="BZ56" s="672">
        <v>35000</v>
      </c>
      <c r="CA56" s="672">
        <v>4000</v>
      </c>
      <c r="CB56" s="672">
        <v>200000</v>
      </c>
      <c r="CC56" s="681" t="s">
        <v>482</v>
      </c>
      <c r="CD56" s="671">
        <v>0</v>
      </c>
      <c r="CE56" s="671">
        <v>1</v>
      </c>
      <c r="CF56" s="671">
        <v>1</v>
      </c>
      <c r="CG56" s="667" t="s">
        <v>483</v>
      </c>
      <c r="CH56" s="667" t="s">
        <v>174</v>
      </c>
      <c r="CI56" s="747">
        <v>43410</v>
      </c>
      <c r="CJ56" s="746">
        <v>10.199999999999999</v>
      </c>
      <c r="CK56" s="746">
        <v>14.2</v>
      </c>
      <c r="CL56" s="746">
        <v>7.3</v>
      </c>
      <c r="CM56" s="746">
        <v>49.4</v>
      </c>
      <c r="CN56" s="747">
        <v>1859</v>
      </c>
      <c r="CO56" s="747">
        <v>36059</v>
      </c>
      <c r="CP56" s="746">
        <v>4.5</v>
      </c>
      <c r="CQ56" s="746">
        <v>4.9000000000000004</v>
      </c>
      <c r="CR56" s="746">
        <v>15.4</v>
      </c>
      <c r="CS56" s="746">
        <v>38.6</v>
      </c>
      <c r="CT56" s="749">
        <v>353</v>
      </c>
    </row>
    <row r="57" spans="1:98" ht="27.75" customHeight="1">
      <c r="A57" s="666" t="s">
        <v>491</v>
      </c>
      <c r="B57" s="667" t="s">
        <v>492</v>
      </c>
      <c r="C57" s="667" t="s">
        <v>465</v>
      </c>
      <c r="D57" s="667">
        <v>16</v>
      </c>
      <c r="E57" s="667" t="s">
        <v>99</v>
      </c>
      <c r="F57" s="667">
        <v>1</v>
      </c>
      <c r="G57" s="668">
        <v>82660</v>
      </c>
      <c r="H57" s="668">
        <v>40130</v>
      </c>
      <c r="I57" s="727">
        <v>2935922</v>
      </c>
      <c r="J57" s="718">
        <v>0.12</v>
      </c>
      <c r="K57" s="713">
        <f>Q57/I57</f>
        <v>0.74369755054800502</v>
      </c>
      <c r="L57" s="713">
        <f>R57/I57</f>
        <v>5.774608453494337E-2</v>
      </c>
      <c r="M57" s="713">
        <f>S57/I57</f>
        <v>3.1303283942829545E-2</v>
      </c>
      <c r="N57" s="713">
        <f>T57/I57</f>
        <v>0.13046497829302003</v>
      </c>
      <c r="O57" s="713">
        <f>U57/I57</f>
        <v>7.8469387129494576E-3</v>
      </c>
      <c r="P57" s="713">
        <f>V57/I57</f>
        <v>2.8197956212733171E-2</v>
      </c>
      <c r="Q57" s="712">
        <v>2183438</v>
      </c>
      <c r="R57" s="712">
        <v>169538</v>
      </c>
      <c r="S57" s="712">
        <v>91904</v>
      </c>
      <c r="T57" s="712">
        <v>383035</v>
      </c>
      <c r="U57" s="712">
        <v>23038</v>
      </c>
      <c r="V57" s="712">
        <v>82787</v>
      </c>
      <c r="W57" s="727">
        <v>36.958557740000003</v>
      </c>
      <c r="X57" s="667">
        <v>4.3</v>
      </c>
      <c r="Y57" s="716">
        <v>0.13</v>
      </c>
      <c r="Z57" s="669">
        <v>0.08</v>
      </c>
      <c r="AA57" s="716">
        <v>0.6</v>
      </c>
      <c r="AB57" s="668">
        <v>33351</v>
      </c>
      <c r="AC57" s="667">
        <v>3</v>
      </c>
      <c r="AD57" s="667" t="s">
        <v>504</v>
      </c>
      <c r="AE57" s="288" t="s">
        <v>505</v>
      </c>
      <c r="AF57" s="288" t="s">
        <v>506</v>
      </c>
      <c r="AG57" s="288" t="s">
        <v>507</v>
      </c>
      <c r="AH57" s="288">
        <v>0</v>
      </c>
      <c r="AI57" s="288">
        <v>0</v>
      </c>
      <c r="AJ57" s="288">
        <v>0</v>
      </c>
      <c r="AK57" s="288">
        <v>0</v>
      </c>
      <c r="AL57" s="288">
        <v>1</v>
      </c>
      <c r="AM57" s="288">
        <v>0</v>
      </c>
      <c r="AN57" s="288">
        <v>0</v>
      </c>
      <c r="AO57" s="288">
        <v>0</v>
      </c>
      <c r="AP57" s="701">
        <v>1</v>
      </c>
      <c r="AQ57" s="701">
        <v>0</v>
      </c>
      <c r="AR57" s="701">
        <v>0</v>
      </c>
      <c r="AS57" s="671">
        <v>2</v>
      </c>
      <c r="AT57" s="671">
        <v>0</v>
      </c>
      <c r="AU57" s="671">
        <v>6</v>
      </c>
      <c r="AV57" s="671">
        <v>0</v>
      </c>
      <c r="AW57" s="671">
        <v>2</v>
      </c>
      <c r="AX57" s="671">
        <v>0</v>
      </c>
      <c r="AY57" s="671">
        <v>0</v>
      </c>
      <c r="AZ57" s="671">
        <v>0</v>
      </c>
      <c r="BA57" s="671">
        <v>0</v>
      </c>
      <c r="BB57" s="671">
        <v>0</v>
      </c>
      <c r="BC57" s="671">
        <v>0</v>
      </c>
      <c r="BD57" s="671">
        <v>0</v>
      </c>
      <c r="BE57" s="671">
        <v>1</v>
      </c>
      <c r="BF57" s="671">
        <v>0</v>
      </c>
      <c r="BG57" s="671">
        <v>5.8</v>
      </c>
      <c r="BH57" s="734">
        <v>3.1760878219999999</v>
      </c>
      <c r="BI57" s="734">
        <v>8.6677168600000005</v>
      </c>
      <c r="BJ57" s="734">
        <v>20.151263589999999</v>
      </c>
      <c r="BK57" s="734">
        <v>11.354614659999999</v>
      </c>
      <c r="BL57" s="734">
        <v>1.7623527059999999</v>
      </c>
      <c r="BM57" s="734">
        <v>11.581155860000001</v>
      </c>
      <c r="BN57" s="734">
        <v>69747</v>
      </c>
      <c r="BO57" s="734">
        <v>33.148911529999999</v>
      </c>
      <c r="BP57" s="734">
        <v>66.851088469999993</v>
      </c>
      <c r="BQ57" s="734">
        <v>6.9523390809999999</v>
      </c>
      <c r="BR57" s="741">
        <v>202</v>
      </c>
      <c r="BS57" s="672">
        <v>2012</v>
      </c>
      <c r="BT57" s="672">
        <v>0</v>
      </c>
      <c r="BV57" s="671" t="s">
        <v>508</v>
      </c>
      <c r="BW57" s="671">
        <v>5000</v>
      </c>
      <c r="BX57" s="672">
        <v>15000</v>
      </c>
      <c r="BY57" s="672">
        <v>30333.333333333332</v>
      </c>
      <c r="BZ57" s="672">
        <v>26000</v>
      </c>
      <c r="CA57" s="672">
        <v>5000</v>
      </c>
      <c r="CB57" s="672">
        <v>50000</v>
      </c>
      <c r="CD57" s="671">
        <v>3</v>
      </c>
      <c r="CE57" s="671">
        <v>5</v>
      </c>
      <c r="CF57" s="671">
        <v>0</v>
      </c>
      <c r="CG57" s="667" t="s">
        <v>234</v>
      </c>
      <c r="CH57" s="667" t="s">
        <v>509</v>
      </c>
      <c r="CI57" s="747">
        <v>43720</v>
      </c>
      <c r="CJ57" s="746">
        <v>8.5</v>
      </c>
      <c r="CK57" s="746">
        <v>12.7</v>
      </c>
      <c r="CL57" s="746">
        <v>5.4</v>
      </c>
      <c r="CM57" s="746">
        <v>60</v>
      </c>
      <c r="CN57" s="747">
        <v>2174</v>
      </c>
      <c r="CO57" s="747">
        <v>38353</v>
      </c>
      <c r="CP57" s="746">
        <v>7.7</v>
      </c>
      <c r="CQ57" s="746">
        <v>5.6</v>
      </c>
      <c r="CR57" s="746">
        <v>21.3</v>
      </c>
      <c r="CS57" s="746">
        <v>37.700000000000003</v>
      </c>
      <c r="CT57" s="749">
        <v>203</v>
      </c>
    </row>
    <row r="58" spans="1:98" ht="27.75" customHeight="1">
      <c r="A58" s="666" t="s">
        <v>491</v>
      </c>
      <c r="B58" s="667" t="s">
        <v>492</v>
      </c>
      <c r="C58" s="667" t="s">
        <v>465</v>
      </c>
      <c r="D58" s="667">
        <v>16</v>
      </c>
      <c r="E58" s="667" t="s">
        <v>99</v>
      </c>
      <c r="F58" s="667">
        <v>1</v>
      </c>
      <c r="G58" s="668">
        <v>82660</v>
      </c>
      <c r="H58" s="668">
        <v>40130</v>
      </c>
      <c r="I58" s="727">
        <v>2935922</v>
      </c>
      <c r="J58" s="718">
        <v>0.12</v>
      </c>
      <c r="K58" s="713">
        <f>Q58/I58</f>
        <v>0.74369755054800502</v>
      </c>
      <c r="L58" s="713">
        <f>R58/I58</f>
        <v>5.774608453494337E-2</v>
      </c>
      <c r="M58" s="713">
        <f>S58/I58</f>
        <v>3.1303283942829545E-2</v>
      </c>
      <c r="N58" s="713">
        <f>T58/I58</f>
        <v>0.13046497829302003</v>
      </c>
      <c r="O58" s="713">
        <f>U58/I58</f>
        <v>7.8469387129494576E-3</v>
      </c>
      <c r="P58" s="713">
        <f>V58/I58</f>
        <v>2.8197956212733171E-2</v>
      </c>
      <c r="Q58" s="712">
        <v>2183438</v>
      </c>
      <c r="R58" s="712">
        <v>169538</v>
      </c>
      <c r="S58" s="712">
        <v>91904</v>
      </c>
      <c r="T58" s="712">
        <v>383035</v>
      </c>
      <c r="U58" s="712">
        <v>23038</v>
      </c>
      <c r="V58" s="712">
        <v>82787</v>
      </c>
      <c r="W58" s="727">
        <v>36.958557740000003</v>
      </c>
      <c r="X58" s="667">
        <v>4.3</v>
      </c>
      <c r="Y58" s="716">
        <v>0.13</v>
      </c>
      <c r="Z58" s="669">
        <v>0.08</v>
      </c>
      <c r="AA58" s="716">
        <v>0.6</v>
      </c>
      <c r="AB58" s="668">
        <v>26002</v>
      </c>
      <c r="AC58" s="667">
        <v>3</v>
      </c>
      <c r="AD58" s="667" t="s">
        <v>493</v>
      </c>
      <c r="AE58" s="288" t="s">
        <v>494</v>
      </c>
      <c r="AF58" s="288" t="s">
        <v>495</v>
      </c>
      <c r="AG58" s="288" t="s">
        <v>496</v>
      </c>
      <c r="AH58" s="288">
        <v>0</v>
      </c>
      <c r="AI58" s="288">
        <v>0</v>
      </c>
      <c r="AJ58" s="288">
        <v>0</v>
      </c>
      <c r="AK58" s="288">
        <v>0</v>
      </c>
      <c r="AL58" s="288">
        <v>1</v>
      </c>
      <c r="AM58" s="288">
        <v>0</v>
      </c>
      <c r="AN58" s="288">
        <v>1</v>
      </c>
      <c r="AO58" s="288">
        <v>0</v>
      </c>
      <c r="AP58" s="701">
        <v>1</v>
      </c>
      <c r="AQ58" s="701">
        <v>0</v>
      </c>
      <c r="AR58" s="701">
        <v>0</v>
      </c>
      <c r="AS58" s="671">
        <v>2</v>
      </c>
      <c r="AT58" s="671">
        <v>2</v>
      </c>
      <c r="AU58" s="671">
        <v>1</v>
      </c>
      <c r="AV58" s="671">
        <v>1</v>
      </c>
      <c r="AW58" s="671">
        <v>2</v>
      </c>
      <c r="AX58" s="671">
        <v>0</v>
      </c>
      <c r="AY58" s="671">
        <v>0</v>
      </c>
      <c r="AZ58" s="671">
        <v>0</v>
      </c>
      <c r="BA58" s="671">
        <v>0</v>
      </c>
      <c r="BB58" s="671">
        <v>0</v>
      </c>
      <c r="BC58" s="671">
        <v>0</v>
      </c>
      <c r="BD58" s="671">
        <v>0</v>
      </c>
      <c r="BE58" s="671">
        <v>0</v>
      </c>
      <c r="BF58" s="671">
        <v>0</v>
      </c>
      <c r="BG58" s="671">
        <v>5.8</v>
      </c>
      <c r="BH58" s="734">
        <v>3.1760878219999999</v>
      </c>
      <c r="BI58" s="734">
        <v>8.6677168600000005</v>
      </c>
      <c r="BJ58" s="734">
        <v>20.151263589999999</v>
      </c>
      <c r="BK58" s="734">
        <v>11.354614659999999</v>
      </c>
      <c r="BL58" s="734">
        <v>1.7623527059999999</v>
      </c>
      <c r="BM58" s="734">
        <v>11.581155860000001</v>
      </c>
      <c r="BN58" s="734">
        <v>69747</v>
      </c>
      <c r="BO58" s="734">
        <v>33.148911529999999</v>
      </c>
      <c r="BP58" s="734">
        <v>66.851088469999993</v>
      </c>
      <c r="BQ58" s="734">
        <v>6.9523390809999999</v>
      </c>
      <c r="BR58" s="741">
        <v>202</v>
      </c>
      <c r="BS58" s="672">
        <v>2020</v>
      </c>
      <c r="BT58" s="672">
        <v>1</v>
      </c>
      <c r="BV58" s="671" t="s">
        <v>497</v>
      </c>
      <c r="BW58" s="671">
        <v>10000</v>
      </c>
      <c r="BX58" s="672">
        <v>26000</v>
      </c>
      <c r="BY58" s="672">
        <v>30333.333333333332</v>
      </c>
      <c r="BZ58" s="672">
        <v>26000</v>
      </c>
      <c r="CA58" s="672">
        <v>5000</v>
      </c>
      <c r="CB58" s="672">
        <v>50000</v>
      </c>
      <c r="CD58" s="671">
        <v>3</v>
      </c>
      <c r="CE58" s="671">
        <v>2</v>
      </c>
      <c r="CF58" s="671">
        <v>1</v>
      </c>
      <c r="CG58" s="667" t="s">
        <v>498</v>
      </c>
      <c r="CH58" s="667" t="s">
        <v>196</v>
      </c>
      <c r="CI58" s="747">
        <v>43720</v>
      </c>
      <c r="CJ58" s="746">
        <v>8.5</v>
      </c>
      <c r="CK58" s="746">
        <v>12.7</v>
      </c>
      <c r="CL58" s="746">
        <v>5.4</v>
      </c>
      <c r="CM58" s="746">
        <v>60</v>
      </c>
      <c r="CN58" s="747">
        <v>2174</v>
      </c>
      <c r="CO58" s="747">
        <v>38353</v>
      </c>
      <c r="CP58" s="746">
        <v>7.7</v>
      </c>
      <c r="CQ58" s="746">
        <v>5.6</v>
      </c>
      <c r="CR58" s="746">
        <v>21.3</v>
      </c>
      <c r="CS58" s="746">
        <v>37.700000000000003</v>
      </c>
      <c r="CT58" s="749">
        <v>203</v>
      </c>
    </row>
    <row r="59" spans="1:98" ht="27.75" customHeight="1">
      <c r="A59" s="666" t="s">
        <v>491</v>
      </c>
      <c r="B59" s="667" t="s">
        <v>492</v>
      </c>
      <c r="C59" s="667" t="s">
        <v>465</v>
      </c>
      <c r="D59" s="667">
        <v>16</v>
      </c>
      <c r="E59" s="667" t="s">
        <v>99</v>
      </c>
      <c r="F59" s="667">
        <v>1</v>
      </c>
      <c r="G59" s="668">
        <v>82660</v>
      </c>
      <c r="H59" s="668">
        <v>40130</v>
      </c>
      <c r="I59" s="727">
        <v>2935922</v>
      </c>
      <c r="J59" s="718">
        <v>0.12</v>
      </c>
      <c r="K59" s="713">
        <f>Q59/I59</f>
        <v>0.74369755054800502</v>
      </c>
      <c r="L59" s="713">
        <f>R59/I59</f>
        <v>5.774608453494337E-2</v>
      </c>
      <c r="M59" s="713">
        <f>S59/I59</f>
        <v>3.1303283942829545E-2</v>
      </c>
      <c r="N59" s="713">
        <f>T59/I59</f>
        <v>0.13046497829302003</v>
      </c>
      <c r="O59" s="713">
        <f>U59/I59</f>
        <v>7.8469387129494576E-3</v>
      </c>
      <c r="P59" s="713">
        <f>V59/I59</f>
        <v>2.8197956212733171E-2</v>
      </c>
      <c r="Q59" s="712">
        <v>2183438</v>
      </c>
      <c r="R59" s="712">
        <v>169538</v>
      </c>
      <c r="S59" s="712">
        <v>91904</v>
      </c>
      <c r="T59" s="712">
        <v>383035</v>
      </c>
      <c r="U59" s="712">
        <v>23038</v>
      </c>
      <c r="V59" s="712">
        <v>82787</v>
      </c>
      <c r="W59" s="727">
        <v>36.958557740000003</v>
      </c>
      <c r="X59" s="667">
        <v>4.3</v>
      </c>
      <c r="Y59" s="716">
        <v>0.13</v>
      </c>
      <c r="Z59" s="669">
        <v>0.08</v>
      </c>
      <c r="AA59" s="716">
        <v>0.61</v>
      </c>
      <c r="AB59" s="668">
        <v>26002</v>
      </c>
      <c r="AC59" s="667">
        <v>3</v>
      </c>
      <c r="AD59" s="667" t="s">
        <v>499</v>
      </c>
      <c r="AE59" s="667" t="s">
        <v>500</v>
      </c>
      <c r="AF59" s="288" t="s">
        <v>501</v>
      </c>
      <c r="AG59" s="288" t="s">
        <v>319</v>
      </c>
      <c r="AH59" s="288">
        <v>0</v>
      </c>
      <c r="AI59" s="288">
        <v>0</v>
      </c>
      <c r="AJ59" s="288">
        <v>1</v>
      </c>
      <c r="AK59" s="288">
        <v>1</v>
      </c>
      <c r="AL59" s="288">
        <v>0</v>
      </c>
      <c r="AM59" s="288">
        <v>1</v>
      </c>
      <c r="AN59" s="288">
        <v>0</v>
      </c>
      <c r="AO59" s="288">
        <v>0</v>
      </c>
      <c r="AP59" s="701">
        <v>1</v>
      </c>
      <c r="AQ59" s="701">
        <v>1</v>
      </c>
      <c r="AR59" s="701">
        <v>1</v>
      </c>
      <c r="AS59" s="671">
        <v>2</v>
      </c>
      <c r="AT59" s="671">
        <v>9</v>
      </c>
      <c r="AU59" s="671">
        <v>1</v>
      </c>
      <c r="AV59" s="671">
        <v>1</v>
      </c>
      <c r="AW59" s="671">
        <v>2</v>
      </c>
      <c r="AX59" s="671">
        <v>0</v>
      </c>
      <c r="AY59" s="671">
        <v>0</v>
      </c>
      <c r="AZ59" s="671">
        <v>0</v>
      </c>
      <c r="BA59" s="671">
        <v>0</v>
      </c>
      <c r="BB59" s="671">
        <v>0</v>
      </c>
      <c r="BC59" s="671">
        <v>0</v>
      </c>
      <c r="BD59" s="671">
        <v>0</v>
      </c>
      <c r="BE59" s="671">
        <v>0</v>
      </c>
      <c r="BF59" s="671">
        <v>0</v>
      </c>
      <c r="BG59" s="671">
        <v>5.8</v>
      </c>
      <c r="BH59" s="734">
        <v>3.1760878219999999</v>
      </c>
      <c r="BI59" s="734">
        <v>8.6677168600000005</v>
      </c>
      <c r="BJ59" s="734">
        <v>20.151263589999999</v>
      </c>
      <c r="BK59" s="734">
        <v>11.354614659999999</v>
      </c>
      <c r="BL59" s="734">
        <v>1.7623527059999999</v>
      </c>
      <c r="BM59" s="734">
        <v>11.581155860000001</v>
      </c>
      <c r="BN59" s="734">
        <v>69747</v>
      </c>
      <c r="BO59" s="734">
        <v>33.148911529999999</v>
      </c>
      <c r="BP59" s="734">
        <v>66.851088469999993</v>
      </c>
      <c r="BQ59" s="734">
        <v>6.9523390809999999</v>
      </c>
      <c r="BR59" s="741">
        <v>202</v>
      </c>
      <c r="BS59" s="672">
        <v>2011</v>
      </c>
      <c r="BT59" s="672">
        <v>0</v>
      </c>
      <c r="BV59" s="671" t="s">
        <v>502</v>
      </c>
      <c r="BW59" s="671">
        <v>20000</v>
      </c>
      <c r="BX59" s="672">
        <v>50000</v>
      </c>
      <c r="BY59" s="672">
        <v>30333.333333333332</v>
      </c>
      <c r="BZ59" s="672">
        <v>26000</v>
      </c>
      <c r="CA59" s="672">
        <v>5000</v>
      </c>
      <c r="CB59" s="672">
        <v>50000</v>
      </c>
      <c r="CC59" s="671" t="s">
        <v>174</v>
      </c>
      <c r="CD59" s="671">
        <v>3</v>
      </c>
      <c r="CE59" s="671">
        <v>2</v>
      </c>
      <c r="CF59" s="671">
        <v>1</v>
      </c>
      <c r="CG59" s="667" t="s">
        <v>234</v>
      </c>
      <c r="CH59" s="667" t="s">
        <v>503</v>
      </c>
      <c r="CI59" s="747">
        <v>43720</v>
      </c>
      <c r="CJ59" s="746">
        <v>8.5</v>
      </c>
      <c r="CK59" s="746">
        <v>12.7</v>
      </c>
      <c r="CL59" s="746">
        <v>5.4</v>
      </c>
      <c r="CM59" s="746">
        <v>60</v>
      </c>
      <c r="CN59" s="747">
        <v>2174</v>
      </c>
      <c r="CO59" s="747">
        <v>38353</v>
      </c>
      <c r="CP59" s="746">
        <v>7.7</v>
      </c>
      <c r="CQ59" s="746">
        <v>5.6</v>
      </c>
      <c r="CR59" s="746">
        <v>21.3</v>
      </c>
      <c r="CS59" s="746">
        <v>37.700000000000003</v>
      </c>
      <c r="CT59" s="749">
        <v>203</v>
      </c>
    </row>
    <row r="60" spans="1:98" ht="27.75" customHeight="1">
      <c r="A60" s="666" t="s">
        <v>510</v>
      </c>
      <c r="B60" s="667" t="s">
        <v>511</v>
      </c>
      <c r="C60" s="667" t="s">
        <v>98</v>
      </c>
      <c r="D60" s="667">
        <v>17</v>
      </c>
      <c r="E60" s="667" t="s">
        <v>99</v>
      </c>
      <c r="F60" s="667">
        <v>1</v>
      </c>
      <c r="G60" s="728">
        <v>84140</v>
      </c>
      <c r="H60" s="668">
        <v>38010</v>
      </c>
      <c r="I60" s="727">
        <v>4502935</v>
      </c>
      <c r="J60" s="718">
        <v>0.16500000000000001</v>
      </c>
      <c r="K60" s="713">
        <f>Q60/I60</f>
        <v>0.83376464461512323</v>
      </c>
      <c r="L60" s="713">
        <f>R60/I60</f>
        <v>8.4032747530221955E-2</v>
      </c>
      <c r="M60" s="713">
        <f>S60/I60</f>
        <v>1.7187900780268869E-2</v>
      </c>
      <c r="N60" s="713">
        <f>T60/I60</f>
        <v>4.3302201786168358E-2</v>
      </c>
      <c r="O60" s="713">
        <f>U60/I60</f>
        <v>2.1121779461617811E-3</v>
      </c>
      <c r="P60" s="713">
        <f>V60/I60</f>
        <v>2.0831524328021614E-2</v>
      </c>
      <c r="Q60" s="712">
        <v>3754388</v>
      </c>
      <c r="R60" s="712">
        <v>378394</v>
      </c>
      <c r="S60" s="712">
        <v>77396</v>
      </c>
      <c r="T60" s="712">
        <v>194987</v>
      </c>
      <c r="U60" s="712">
        <v>9511</v>
      </c>
      <c r="V60" s="712">
        <v>93803</v>
      </c>
      <c r="W60" s="727">
        <v>44.995113570000001</v>
      </c>
      <c r="X60" s="667">
        <v>1.6</v>
      </c>
      <c r="Y60" s="716">
        <v>0.13200000000000001</v>
      </c>
      <c r="Z60" s="669">
        <v>0.09</v>
      </c>
      <c r="AA60" s="716">
        <v>0.6</v>
      </c>
      <c r="AB60" s="668">
        <v>28356</v>
      </c>
      <c r="AC60" s="667">
        <v>1</v>
      </c>
      <c r="AD60" s="667" t="s">
        <v>512</v>
      </c>
      <c r="AE60" s="288" t="s">
        <v>513</v>
      </c>
      <c r="AF60" s="288" t="s">
        <v>514</v>
      </c>
      <c r="AG60" s="288" t="s">
        <v>207</v>
      </c>
      <c r="AH60" s="288">
        <v>0</v>
      </c>
      <c r="AI60" s="288">
        <v>0</v>
      </c>
      <c r="AJ60" s="288">
        <v>0</v>
      </c>
      <c r="AK60" s="288">
        <v>1</v>
      </c>
      <c r="AL60" s="288">
        <v>1</v>
      </c>
      <c r="AM60" s="288">
        <v>1</v>
      </c>
      <c r="AN60" s="288">
        <v>1</v>
      </c>
      <c r="AO60" s="288">
        <v>0</v>
      </c>
      <c r="AP60" s="701">
        <v>1</v>
      </c>
      <c r="AQ60" s="701">
        <v>1</v>
      </c>
      <c r="AR60" s="701">
        <v>1</v>
      </c>
      <c r="AS60" s="671">
        <v>2</v>
      </c>
      <c r="AT60" s="671">
        <v>9</v>
      </c>
      <c r="AU60" s="671">
        <v>1</v>
      </c>
      <c r="AV60" s="671">
        <v>1</v>
      </c>
      <c r="AW60" s="671">
        <v>1</v>
      </c>
      <c r="AX60" s="671">
        <v>0</v>
      </c>
      <c r="AY60" s="671">
        <v>0</v>
      </c>
      <c r="AZ60" s="671">
        <v>0</v>
      </c>
      <c r="BA60" s="671">
        <v>0</v>
      </c>
      <c r="BB60" s="671">
        <v>0</v>
      </c>
      <c r="BC60" s="671">
        <v>0</v>
      </c>
      <c r="BD60" s="671">
        <v>0</v>
      </c>
      <c r="BE60" s="671">
        <v>0</v>
      </c>
      <c r="BF60" s="671">
        <v>0</v>
      </c>
      <c r="BG60" s="671">
        <v>5.9</v>
      </c>
      <c r="BH60" s="734">
        <v>4.2353689220000001</v>
      </c>
      <c r="BI60" s="734">
        <v>8.3409925089999994</v>
      </c>
      <c r="BJ60" s="734">
        <v>14.88408128</v>
      </c>
      <c r="BK60" s="734">
        <v>9.6670872170000006</v>
      </c>
      <c r="BL60" s="734">
        <v>1.8937856609999999</v>
      </c>
      <c r="BM60" s="734">
        <v>16.117046739999999</v>
      </c>
      <c r="BN60" s="734">
        <v>60183</v>
      </c>
      <c r="BO60" s="734">
        <v>31.882559629999999</v>
      </c>
      <c r="BP60" s="734">
        <v>68.117440369999997</v>
      </c>
      <c r="BQ60" s="734">
        <v>12.567053789999999</v>
      </c>
      <c r="BR60" s="741">
        <v>445</v>
      </c>
      <c r="BS60" s="672">
        <v>2003</v>
      </c>
      <c r="BT60" s="672">
        <v>0</v>
      </c>
      <c r="BU60" s="671" t="s">
        <v>515</v>
      </c>
      <c r="BV60" s="702" t="s">
        <v>516</v>
      </c>
      <c r="BW60" s="702">
        <v>20000</v>
      </c>
      <c r="BX60" s="672">
        <v>100000</v>
      </c>
      <c r="BY60" s="672">
        <v>100000</v>
      </c>
      <c r="BZ60" s="672">
        <v>100000</v>
      </c>
      <c r="CA60" s="702">
        <v>20000</v>
      </c>
      <c r="CB60" s="672">
        <v>100000</v>
      </c>
      <c r="CC60" s="671" t="s">
        <v>517</v>
      </c>
      <c r="CD60" s="671">
        <v>3</v>
      </c>
      <c r="CE60" s="671">
        <v>2</v>
      </c>
      <c r="CF60" s="671">
        <v>1</v>
      </c>
      <c r="CG60" s="667" t="s">
        <v>518</v>
      </c>
      <c r="CH60" s="667" t="s">
        <v>519</v>
      </c>
      <c r="CI60" s="747">
        <v>42500</v>
      </c>
      <c r="CJ60" s="746">
        <v>8.5</v>
      </c>
      <c r="CK60" s="746">
        <v>15.1</v>
      </c>
      <c r="CL60" s="746">
        <v>5.8</v>
      </c>
      <c r="CM60" s="746">
        <v>33.1</v>
      </c>
      <c r="CN60" s="746">
        <v>2235</v>
      </c>
      <c r="CO60" s="747">
        <v>43380</v>
      </c>
      <c r="CP60" s="746">
        <v>3</v>
      </c>
      <c r="CQ60" s="746">
        <v>2.2999999999999998</v>
      </c>
      <c r="CR60" s="746">
        <v>20.2</v>
      </c>
      <c r="CS60" s="746">
        <v>42.2</v>
      </c>
      <c r="CT60" s="749">
        <v>452</v>
      </c>
    </row>
    <row r="61" spans="1:98" ht="27.75" customHeight="1">
      <c r="A61" s="666" t="s">
        <v>520</v>
      </c>
      <c r="B61" s="667" t="s">
        <v>521</v>
      </c>
      <c r="C61" s="667" t="s">
        <v>146</v>
      </c>
      <c r="D61" s="667">
        <v>18</v>
      </c>
      <c r="E61" s="667" t="s">
        <v>99</v>
      </c>
      <c r="F61" s="667">
        <v>1</v>
      </c>
      <c r="G61" s="668">
        <v>80170</v>
      </c>
      <c r="H61" s="668">
        <v>43270</v>
      </c>
      <c r="I61" s="727">
        <v>4640546</v>
      </c>
      <c r="J61" s="718">
        <v>0.186</v>
      </c>
      <c r="K61" s="713">
        <f>Q61/I61</f>
        <v>0.57167389354614739</v>
      </c>
      <c r="L61" s="713">
        <f>R61/I61</f>
        <v>0.31843903713054456</v>
      </c>
      <c r="M61" s="713">
        <f>S61/I61</f>
        <v>1.8412704022328408E-2</v>
      </c>
      <c r="N61" s="713">
        <f>T61/I61</f>
        <v>5.7371912701651914E-2</v>
      </c>
      <c r="O61" s="713">
        <f>U61/I61</f>
        <v>6.4656184854109842E-3</v>
      </c>
      <c r="P61" s="713">
        <f>V61/I61</f>
        <v>1.6414016798885305E-2</v>
      </c>
      <c r="Q61" s="712">
        <v>2652879</v>
      </c>
      <c r="R61" s="712">
        <v>1477731</v>
      </c>
      <c r="S61" s="712">
        <v>85445</v>
      </c>
      <c r="T61" s="712">
        <v>266237</v>
      </c>
      <c r="U61" s="712">
        <v>30004</v>
      </c>
      <c r="V61" s="712">
        <v>76170</v>
      </c>
      <c r="W61" s="727">
        <v>17.409004700000001</v>
      </c>
      <c r="X61" s="667">
        <v>0.8</v>
      </c>
      <c r="Y61" s="716">
        <v>0.14000000000000001</v>
      </c>
      <c r="Z61" s="669">
        <v>0.09</v>
      </c>
      <c r="AA61" s="716">
        <v>0.53</v>
      </c>
      <c r="AB61" s="668">
        <v>26284</v>
      </c>
      <c r="AC61" s="667">
        <v>3</v>
      </c>
      <c r="AD61" s="667" t="s">
        <v>532</v>
      </c>
      <c r="AE61" s="667" t="s">
        <v>533</v>
      </c>
      <c r="AF61" s="288" t="s">
        <v>534</v>
      </c>
      <c r="AG61" s="288" t="s">
        <v>535</v>
      </c>
      <c r="AH61" s="288">
        <v>0</v>
      </c>
      <c r="AI61" s="288">
        <v>0</v>
      </c>
      <c r="AJ61" s="288">
        <v>0</v>
      </c>
      <c r="AK61" s="288">
        <v>0</v>
      </c>
      <c r="AL61" s="288">
        <v>0</v>
      </c>
      <c r="AM61" s="288">
        <v>0</v>
      </c>
      <c r="AN61" s="288">
        <v>0</v>
      </c>
      <c r="AO61" s="733">
        <v>80000</v>
      </c>
      <c r="AP61" s="701">
        <v>1</v>
      </c>
      <c r="AQ61" s="701">
        <v>0</v>
      </c>
      <c r="AR61" s="701">
        <v>0</v>
      </c>
      <c r="AS61" s="671">
        <v>2</v>
      </c>
      <c r="AT61" s="671">
        <v>0</v>
      </c>
      <c r="AU61" s="671">
        <v>3</v>
      </c>
      <c r="AV61" s="671">
        <v>0</v>
      </c>
      <c r="AW61" s="671">
        <v>2</v>
      </c>
      <c r="AX61" s="671">
        <v>0</v>
      </c>
      <c r="AY61" s="671">
        <v>0</v>
      </c>
      <c r="AZ61" s="671">
        <v>0</v>
      </c>
      <c r="BA61" s="671">
        <v>0</v>
      </c>
      <c r="BB61" s="671">
        <v>1</v>
      </c>
      <c r="BC61" s="671">
        <v>1</v>
      </c>
      <c r="BD61" s="671">
        <v>0</v>
      </c>
      <c r="BE61" s="671">
        <v>0</v>
      </c>
      <c r="BF61" s="671">
        <v>0</v>
      </c>
      <c r="BG61" s="671">
        <v>6.1</v>
      </c>
      <c r="BH61" s="734">
        <v>4.0932059839999999</v>
      </c>
      <c r="BI61" s="734">
        <v>6.4344574110000003</v>
      </c>
      <c r="BJ61" s="734">
        <v>15.591282550000001</v>
      </c>
      <c r="BK61" s="734">
        <v>8.3903766449999999</v>
      </c>
      <c r="BL61" s="734">
        <v>1.9963586179999999</v>
      </c>
      <c r="BM61" s="734">
        <v>18.654776590000001</v>
      </c>
      <c r="BN61" s="734">
        <v>57852</v>
      </c>
      <c r="BO61" s="734">
        <v>32.835371930000001</v>
      </c>
      <c r="BP61" s="734">
        <v>67.164628070000006</v>
      </c>
      <c r="BQ61" s="734">
        <v>16.064112789999999</v>
      </c>
      <c r="BR61" s="741">
        <v>501</v>
      </c>
      <c r="BS61" s="672">
        <v>2006</v>
      </c>
      <c r="BT61" s="672">
        <v>0</v>
      </c>
      <c r="BV61" s="671" t="s">
        <v>536</v>
      </c>
      <c r="BW61" s="671">
        <v>5000</v>
      </c>
      <c r="BX61" s="672">
        <v>7500</v>
      </c>
      <c r="BY61" s="672">
        <f>SUM(BX61:BX63)/3</f>
        <v>22500</v>
      </c>
      <c r="BZ61" s="672">
        <v>30000</v>
      </c>
      <c r="CA61" s="671">
        <v>5000</v>
      </c>
      <c r="CB61" s="672">
        <v>30000</v>
      </c>
      <c r="CD61" s="671">
        <v>1</v>
      </c>
      <c r="CF61" s="671">
        <v>1</v>
      </c>
      <c r="CG61" s="667" t="s">
        <v>119</v>
      </c>
      <c r="CH61" s="667" t="s">
        <v>537</v>
      </c>
      <c r="CI61" s="747">
        <v>47030</v>
      </c>
      <c r="CJ61" s="746">
        <v>16</v>
      </c>
      <c r="CK61" s="746">
        <v>17.600000000000001</v>
      </c>
      <c r="CL61" s="746">
        <v>9.9</v>
      </c>
      <c r="CM61" s="746">
        <v>41.2</v>
      </c>
      <c r="CN61" s="747">
        <v>1789</v>
      </c>
      <c r="CO61" s="747">
        <v>38773</v>
      </c>
      <c r="CP61" s="746">
        <v>20</v>
      </c>
      <c r="CQ61" s="746">
        <v>5.5</v>
      </c>
      <c r="CR61" s="746">
        <v>20.100000000000001</v>
      </c>
      <c r="CS61" s="746">
        <v>35.799999999999997</v>
      </c>
      <c r="CT61" s="749">
        <v>515</v>
      </c>
    </row>
    <row r="62" spans="1:98" ht="27.75" customHeight="1">
      <c r="A62" s="666" t="s">
        <v>520</v>
      </c>
      <c r="B62" s="667" t="s">
        <v>521</v>
      </c>
      <c r="C62" s="667" t="s">
        <v>146</v>
      </c>
      <c r="D62" s="667">
        <v>18</v>
      </c>
      <c r="E62" s="667" t="s">
        <v>99</v>
      </c>
      <c r="F62" s="667">
        <v>1</v>
      </c>
      <c r="G62" s="668">
        <v>80170</v>
      </c>
      <c r="H62" s="668">
        <v>43270</v>
      </c>
      <c r="I62" s="727">
        <v>4640546</v>
      </c>
      <c r="J62" s="718">
        <v>0.186</v>
      </c>
      <c r="K62" s="713">
        <f>Q62/I62</f>
        <v>0.57167389354614739</v>
      </c>
      <c r="L62" s="713">
        <f>R62/I62</f>
        <v>0.31843903713054456</v>
      </c>
      <c r="M62" s="713">
        <f>S62/I62</f>
        <v>1.8412704022328408E-2</v>
      </c>
      <c r="N62" s="713">
        <f>T62/I62</f>
        <v>5.7371912701651914E-2</v>
      </c>
      <c r="O62" s="713">
        <f>U62/I62</f>
        <v>6.4656184854109842E-3</v>
      </c>
      <c r="P62" s="713">
        <f>V62/I62</f>
        <v>1.6414016798885305E-2</v>
      </c>
      <c r="Q62" s="712">
        <v>2652879</v>
      </c>
      <c r="R62" s="712">
        <v>1477731</v>
      </c>
      <c r="S62" s="712">
        <v>85445</v>
      </c>
      <c r="T62" s="712">
        <v>266237</v>
      </c>
      <c r="U62" s="712">
        <v>30004</v>
      </c>
      <c r="V62" s="712">
        <v>76170</v>
      </c>
      <c r="W62" s="727">
        <v>17.409004700000001</v>
      </c>
      <c r="X62" s="667">
        <v>0.8</v>
      </c>
      <c r="Y62" s="716">
        <v>0.14000000000000001</v>
      </c>
      <c r="Z62" s="669">
        <v>0.09</v>
      </c>
      <c r="AA62" s="716">
        <v>0.53</v>
      </c>
      <c r="AB62" s="668">
        <v>26284</v>
      </c>
      <c r="AC62" s="667">
        <v>3</v>
      </c>
      <c r="AD62" s="667" t="s">
        <v>522</v>
      </c>
      <c r="AE62" s="667" t="s">
        <v>523</v>
      </c>
      <c r="AF62" s="288" t="s">
        <v>524</v>
      </c>
      <c r="AG62" s="288" t="s">
        <v>187</v>
      </c>
      <c r="AH62" s="288">
        <v>0</v>
      </c>
      <c r="AI62" s="288">
        <v>0</v>
      </c>
      <c r="AJ62" s="288">
        <v>1</v>
      </c>
      <c r="AK62" s="288">
        <v>1</v>
      </c>
      <c r="AL62" s="288">
        <v>1</v>
      </c>
      <c r="AM62" s="288">
        <v>1</v>
      </c>
      <c r="AN62" s="288">
        <v>0</v>
      </c>
      <c r="AO62" s="288">
        <v>0</v>
      </c>
      <c r="AP62" s="701">
        <v>1</v>
      </c>
      <c r="AQ62" s="701">
        <v>1</v>
      </c>
      <c r="AR62" s="701">
        <v>1</v>
      </c>
      <c r="AS62" s="671">
        <v>2</v>
      </c>
      <c r="AT62" s="671">
        <v>9</v>
      </c>
      <c r="AU62" s="671">
        <v>1</v>
      </c>
      <c r="AV62" s="671">
        <v>1</v>
      </c>
      <c r="AW62" s="671">
        <v>2</v>
      </c>
      <c r="AX62" s="671">
        <v>0</v>
      </c>
      <c r="AY62" s="671">
        <v>0</v>
      </c>
      <c r="AZ62" s="671">
        <v>0</v>
      </c>
      <c r="BA62" s="671">
        <v>0</v>
      </c>
      <c r="BB62" s="671">
        <v>0</v>
      </c>
      <c r="BC62" s="671">
        <v>1</v>
      </c>
      <c r="BD62" s="671">
        <v>0</v>
      </c>
      <c r="BE62" s="671">
        <v>0</v>
      </c>
      <c r="BF62" s="671">
        <v>0</v>
      </c>
      <c r="BG62" s="671">
        <v>6.1</v>
      </c>
      <c r="BH62" s="734">
        <v>4.0932059839999999</v>
      </c>
      <c r="BI62" s="734">
        <v>6.4344574110000003</v>
      </c>
      <c r="BJ62" s="734">
        <v>15.591282550000001</v>
      </c>
      <c r="BK62" s="734">
        <v>8.3903766449999999</v>
      </c>
      <c r="BL62" s="734">
        <v>1.9963586179999999</v>
      </c>
      <c r="BM62" s="734">
        <v>18.654776590000001</v>
      </c>
      <c r="BN62" s="734">
        <v>57852</v>
      </c>
      <c r="BO62" s="734">
        <v>32.835371930000001</v>
      </c>
      <c r="BP62" s="734">
        <v>67.164628070000006</v>
      </c>
      <c r="BQ62" s="734">
        <v>16.064112789999999</v>
      </c>
      <c r="BR62" s="741">
        <v>501</v>
      </c>
      <c r="BS62" s="672">
        <v>1992</v>
      </c>
      <c r="BT62" s="672">
        <v>0</v>
      </c>
      <c r="BV62" s="701" t="s">
        <v>525</v>
      </c>
      <c r="BW62" s="701">
        <v>20000</v>
      </c>
      <c r="BX62" s="672">
        <v>30000</v>
      </c>
      <c r="BY62" s="672">
        <v>22500</v>
      </c>
      <c r="BZ62" s="672">
        <v>30000</v>
      </c>
      <c r="CA62" s="672">
        <v>5000</v>
      </c>
      <c r="CB62" s="672">
        <v>30000</v>
      </c>
      <c r="CD62" s="671">
        <v>1</v>
      </c>
      <c r="CE62" s="671">
        <v>3</v>
      </c>
      <c r="CF62" s="671">
        <v>1</v>
      </c>
      <c r="CG62" s="667" t="s">
        <v>119</v>
      </c>
      <c r="CH62" s="667" t="s">
        <v>526</v>
      </c>
      <c r="CI62" s="747">
        <v>47030</v>
      </c>
      <c r="CJ62" s="746">
        <v>16</v>
      </c>
      <c r="CK62" s="746">
        <v>17.600000000000001</v>
      </c>
      <c r="CL62" s="746">
        <v>9.9</v>
      </c>
      <c r="CM62" s="746">
        <v>41.2</v>
      </c>
      <c r="CN62" s="747">
        <v>1789</v>
      </c>
      <c r="CO62" s="747">
        <v>38773</v>
      </c>
      <c r="CP62" s="746">
        <v>20</v>
      </c>
      <c r="CQ62" s="746">
        <v>5.5</v>
      </c>
      <c r="CR62" s="746">
        <v>20.100000000000001</v>
      </c>
      <c r="CS62" s="746">
        <v>35.799999999999997</v>
      </c>
      <c r="CT62" s="749">
        <v>515</v>
      </c>
    </row>
    <row r="63" spans="1:98" ht="27.75" customHeight="1">
      <c r="A63" s="666" t="s">
        <v>520</v>
      </c>
      <c r="B63" s="667" t="s">
        <v>521</v>
      </c>
      <c r="C63" s="667" t="s">
        <v>146</v>
      </c>
      <c r="D63" s="667">
        <v>18</v>
      </c>
      <c r="E63" s="667" t="s">
        <v>99</v>
      </c>
      <c r="F63" s="667">
        <v>1</v>
      </c>
      <c r="G63" s="668">
        <v>80170</v>
      </c>
      <c r="H63" s="668">
        <v>43270</v>
      </c>
      <c r="I63" s="727">
        <v>4640546</v>
      </c>
      <c r="J63" s="718">
        <v>0.186</v>
      </c>
      <c r="K63" s="713">
        <f>Q63/I63</f>
        <v>0.57167389354614739</v>
      </c>
      <c r="L63" s="713">
        <f>R63/I63</f>
        <v>0.31843903713054456</v>
      </c>
      <c r="M63" s="713">
        <f>S63/I63</f>
        <v>1.8412704022328408E-2</v>
      </c>
      <c r="N63" s="713">
        <f>T63/I63</f>
        <v>5.7371912701651914E-2</v>
      </c>
      <c r="O63" s="713">
        <f>U63/I63</f>
        <v>6.4656184854109842E-3</v>
      </c>
      <c r="P63" s="713">
        <f>V63/I63</f>
        <v>1.6414016798885305E-2</v>
      </c>
      <c r="Q63" s="712">
        <v>2652879</v>
      </c>
      <c r="R63" s="712">
        <v>1477731</v>
      </c>
      <c r="S63" s="712">
        <v>85445</v>
      </c>
      <c r="T63" s="712">
        <v>266237</v>
      </c>
      <c r="U63" s="712">
        <v>30004</v>
      </c>
      <c r="V63" s="712">
        <v>76170</v>
      </c>
      <c r="W63" s="727">
        <v>17.409004700000001</v>
      </c>
      <c r="X63" s="667">
        <v>0.8</v>
      </c>
      <c r="Y63" s="716">
        <v>0.14000000000000001</v>
      </c>
      <c r="Z63" s="669">
        <v>0.09</v>
      </c>
      <c r="AA63" s="716">
        <v>0.53</v>
      </c>
      <c r="AB63" s="668">
        <v>26284</v>
      </c>
      <c r="AC63" s="667">
        <v>3</v>
      </c>
      <c r="AD63" s="689" t="s">
        <v>527</v>
      </c>
      <c r="AE63" s="667" t="s">
        <v>528</v>
      </c>
      <c r="AF63" s="288" t="s">
        <v>529</v>
      </c>
      <c r="AG63" s="288" t="s">
        <v>187</v>
      </c>
      <c r="AH63" s="288">
        <v>0</v>
      </c>
      <c r="AI63" s="288">
        <v>1</v>
      </c>
      <c r="AJ63" s="288">
        <v>1</v>
      </c>
      <c r="AK63" s="288">
        <v>1</v>
      </c>
      <c r="AL63" s="288">
        <v>0</v>
      </c>
      <c r="AM63" s="288">
        <v>0</v>
      </c>
      <c r="AN63" s="288">
        <v>0</v>
      </c>
      <c r="AO63" s="288">
        <v>0</v>
      </c>
      <c r="AP63" s="701">
        <v>1</v>
      </c>
      <c r="AQ63" s="701">
        <v>1</v>
      </c>
      <c r="AR63" s="701">
        <v>1</v>
      </c>
      <c r="AS63" s="671">
        <v>2</v>
      </c>
      <c r="AT63" s="671">
        <v>1</v>
      </c>
      <c r="AU63" s="671">
        <v>1</v>
      </c>
      <c r="AV63" s="671">
        <v>1</v>
      </c>
      <c r="AW63" s="671">
        <v>2</v>
      </c>
      <c r="AX63" s="671">
        <v>0</v>
      </c>
      <c r="AY63" s="671">
        <v>0</v>
      </c>
      <c r="AZ63" s="671">
        <v>0</v>
      </c>
      <c r="BA63" s="671">
        <v>0</v>
      </c>
      <c r="BB63" s="671">
        <v>0</v>
      </c>
      <c r="BC63" s="671">
        <v>1</v>
      </c>
      <c r="BD63" s="671">
        <v>0</v>
      </c>
      <c r="BE63" s="671">
        <v>0</v>
      </c>
      <c r="BF63" s="671">
        <v>0</v>
      </c>
      <c r="BG63" s="671">
        <v>6.1</v>
      </c>
      <c r="BH63" s="734">
        <v>4.0932059839999999</v>
      </c>
      <c r="BI63" s="734">
        <v>6.4344574110000003</v>
      </c>
      <c r="BJ63" s="734">
        <v>15.591282550000001</v>
      </c>
      <c r="BK63" s="734">
        <v>8.3903766449999999</v>
      </c>
      <c r="BL63" s="734">
        <v>1.9963586179999999</v>
      </c>
      <c r="BM63" s="734">
        <v>18.654776590000001</v>
      </c>
      <c r="BN63" s="734">
        <v>57852</v>
      </c>
      <c r="BO63" s="734">
        <v>32.835371930000001</v>
      </c>
      <c r="BP63" s="734">
        <v>67.164628070000006</v>
      </c>
      <c r="BQ63" s="734">
        <v>16.064112789999999</v>
      </c>
      <c r="BR63" s="741">
        <v>501</v>
      </c>
      <c r="BS63" s="672">
        <v>2022</v>
      </c>
      <c r="BT63" s="672">
        <v>1</v>
      </c>
      <c r="BV63" s="671" t="s">
        <v>530</v>
      </c>
      <c r="BW63" s="671">
        <v>30000</v>
      </c>
      <c r="BX63" s="672">
        <v>30000</v>
      </c>
      <c r="BY63" s="672">
        <v>22500</v>
      </c>
      <c r="BZ63" s="672">
        <v>30000</v>
      </c>
      <c r="CA63" s="672">
        <v>5000</v>
      </c>
      <c r="CB63" s="672">
        <v>30000</v>
      </c>
      <c r="CD63" s="671">
        <v>1</v>
      </c>
      <c r="CE63" s="671">
        <v>5</v>
      </c>
      <c r="CF63" s="671">
        <v>1</v>
      </c>
      <c r="CG63" s="667" t="s">
        <v>119</v>
      </c>
      <c r="CH63" s="667" t="s">
        <v>531</v>
      </c>
      <c r="CI63" s="747">
        <v>47030</v>
      </c>
      <c r="CJ63" s="746">
        <v>16</v>
      </c>
      <c r="CK63" s="746">
        <v>17.600000000000001</v>
      </c>
      <c r="CL63" s="746">
        <v>9.9</v>
      </c>
      <c r="CM63" s="746">
        <v>41.2</v>
      </c>
      <c r="CN63" s="747">
        <v>1789</v>
      </c>
      <c r="CO63" s="747">
        <v>38773</v>
      </c>
      <c r="CP63" s="746">
        <v>20</v>
      </c>
      <c r="CQ63" s="746">
        <v>5.5</v>
      </c>
      <c r="CR63" s="746">
        <v>20.100000000000001</v>
      </c>
      <c r="CS63" s="746">
        <v>35.799999999999997</v>
      </c>
      <c r="CT63" s="749">
        <v>515</v>
      </c>
    </row>
    <row r="64" spans="1:98" ht="27.75" customHeight="1">
      <c r="A64" s="666" t="s">
        <v>538</v>
      </c>
      <c r="B64" s="667" t="s">
        <v>539</v>
      </c>
      <c r="C64" s="667" t="s">
        <v>275</v>
      </c>
      <c r="D64" s="667">
        <v>19</v>
      </c>
      <c r="E64" s="667" t="s">
        <v>131</v>
      </c>
      <c r="F64" s="667">
        <v>2</v>
      </c>
      <c r="G64" s="668">
        <v>94130</v>
      </c>
      <c r="H64" s="668">
        <v>39101</v>
      </c>
      <c r="I64" s="727">
        <v>1366949</v>
      </c>
      <c r="J64" s="718">
        <v>0.108</v>
      </c>
      <c r="K64" s="713">
        <f>Q64/I64</f>
        <v>0.93434941610842837</v>
      </c>
      <c r="L64" s="713">
        <f>R64/I64</f>
        <v>1.8967788849474268E-2</v>
      </c>
      <c r="M64" s="713">
        <f>S64/I64</f>
        <v>1.3711557636751626E-2</v>
      </c>
      <c r="N64" s="713">
        <f>T64/I64</f>
        <v>2.1204887673205074E-2</v>
      </c>
      <c r="O64" s="713">
        <f>U64/I64</f>
        <v>6.4428153500971875E-3</v>
      </c>
      <c r="P64" s="713">
        <f>V64/I64</f>
        <v>1.8452773292931924E-2</v>
      </c>
      <c r="Q64" s="712">
        <v>1277208</v>
      </c>
      <c r="R64" s="712">
        <v>25928</v>
      </c>
      <c r="S64" s="712">
        <v>18743</v>
      </c>
      <c r="T64" s="712">
        <v>28986</v>
      </c>
      <c r="U64" s="712">
        <v>8807</v>
      </c>
      <c r="V64" s="712">
        <v>25224</v>
      </c>
      <c r="W64" s="727">
        <v>48.829644809999998</v>
      </c>
      <c r="X64" s="667">
        <v>0.2</v>
      </c>
      <c r="Y64" s="716">
        <v>0.13600000000000001</v>
      </c>
      <c r="Z64" s="669">
        <v>0.05</v>
      </c>
      <c r="AA64" s="716">
        <v>0.63</v>
      </c>
      <c r="AB64" s="668">
        <v>32764</v>
      </c>
      <c r="AC64" s="667">
        <v>6</v>
      </c>
      <c r="AD64" s="667" t="s">
        <v>545</v>
      </c>
      <c r="AE64" s="288" t="s">
        <v>546</v>
      </c>
      <c r="AF64" s="288" t="s">
        <v>547</v>
      </c>
      <c r="AG64" s="288" t="s">
        <v>548</v>
      </c>
      <c r="AH64" s="288">
        <v>0</v>
      </c>
      <c r="AI64" s="288">
        <v>0</v>
      </c>
      <c r="AJ64" s="288">
        <v>0</v>
      </c>
      <c r="AK64" s="288">
        <v>0</v>
      </c>
      <c r="AL64" s="288">
        <v>0</v>
      </c>
      <c r="AM64" s="288">
        <v>0</v>
      </c>
      <c r="AN64" s="288">
        <v>0</v>
      </c>
      <c r="AO64" s="288" t="s">
        <v>549</v>
      </c>
      <c r="AP64" s="701">
        <v>1</v>
      </c>
      <c r="AQ64" s="701">
        <v>0</v>
      </c>
      <c r="AR64" s="701">
        <v>0</v>
      </c>
      <c r="AS64" s="671">
        <v>0</v>
      </c>
      <c r="AT64" s="671">
        <v>0</v>
      </c>
      <c r="AU64" s="671">
        <v>6</v>
      </c>
      <c r="AV64" s="671">
        <v>0</v>
      </c>
      <c r="AW64" s="671">
        <v>3</v>
      </c>
      <c r="AX64" s="671">
        <v>0</v>
      </c>
      <c r="AY64" s="671">
        <v>0</v>
      </c>
      <c r="AZ64" s="671">
        <v>0</v>
      </c>
      <c r="BA64" s="671">
        <v>1</v>
      </c>
      <c r="BB64" s="671">
        <v>0</v>
      </c>
      <c r="BC64" s="671">
        <v>1</v>
      </c>
      <c r="BD64" s="671">
        <v>0</v>
      </c>
      <c r="BE64" s="671">
        <v>1</v>
      </c>
      <c r="BF64" s="671">
        <v>0</v>
      </c>
      <c r="BG64" s="671">
        <v>6.1</v>
      </c>
      <c r="BH64" s="734">
        <v>1.8381321939999999</v>
      </c>
      <c r="BI64" s="734">
        <v>9.6868383960000006</v>
      </c>
      <c r="BJ64" s="734">
        <v>20.36809233</v>
      </c>
      <c r="BK64" s="734">
        <v>11.56914095</v>
      </c>
      <c r="BL64" s="734">
        <v>2.750391263</v>
      </c>
      <c r="BM64" s="734">
        <v>10.943665599999999</v>
      </c>
      <c r="BN64" s="734">
        <v>68251</v>
      </c>
      <c r="BO64" s="734">
        <v>26.53230421</v>
      </c>
      <c r="BP64" s="734">
        <v>73.467695789999993</v>
      </c>
      <c r="BQ64" s="734">
        <v>11.747723089999999</v>
      </c>
      <c r="BR64" s="741">
        <v>162</v>
      </c>
      <c r="BS64" s="672">
        <v>2008</v>
      </c>
      <c r="BT64" s="672">
        <v>0</v>
      </c>
      <c r="BV64" s="701" t="s">
        <v>550</v>
      </c>
      <c r="BW64" s="701">
        <v>2500</v>
      </c>
      <c r="BX64" s="672">
        <v>25000</v>
      </c>
      <c r="BY64" s="672">
        <f>SUM(BX63:BX64)/2</f>
        <v>27500</v>
      </c>
      <c r="BZ64" s="671">
        <f>SUM(BX63:BX64)/2</f>
        <v>27500</v>
      </c>
      <c r="CA64" s="671">
        <v>1500</v>
      </c>
      <c r="CB64" s="672">
        <v>25000</v>
      </c>
      <c r="CD64" s="671">
        <v>3</v>
      </c>
      <c r="CE64" s="671">
        <v>1</v>
      </c>
      <c r="CF64" s="671">
        <v>1</v>
      </c>
      <c r="CG64" s="667" t="s">
        <v>551</v>
      </c>
      <c r="CH64" s="667" t="s">
        <v>552</v>
      </c>
      <c r="CI64" s="747">
        <v>40320</v>
      </c>
      <c r="CJ64" s="746">
        <v>9.6</v>
      </c>
      <c r="CK64" s="746">
        <v>11.2</v>
      </c>
      <c r="CL64" s="746">
        <v>9.3000000000000007</v>
      </c>
      <c r="CM64" s="746">
        <v>47.1</v>
      </c>
      <c r="CN64" s="746">
        <v>404</v>
      </c>
      <c r="CO64" s="747">
        <v>15418</v>
      </c>
      <c r="CP64" s="746">
        <v>5.6</v>
      </c>
      <c r="CQ64" s="746">
        <v>12.1</v>
      </c>
      <c r="CR64" s="746">
        <v>22.9</v>
      </c>
      <c r="CS64" s="746">
        <v>32.799999999999997</v>
      </c>
      <c r="CT64" s="749">
        <v>172</v>
      </c>
    </row>
    <row r="65" spans="1:98" ht="27.75" customHeight="1">
      <c r="A65" s="666" t="s">
        <v>538</v>
      </c>
      <c r="B65" s="667" t="s">
        <v>539</v>
      </c>
      <c r="C65" s="667" t="s">
        <v>275</v>
      </c>
      <c r="D65" s="667">
        <v>19</v>
      </c>
      <c r="E65" s="667" t="s">
        <v>131</v>
      </c>
      <c r="F65" s="667">
        <v>2</v>
      </c>
      <c r="G65" s="668">
        <v>94130</v>
      </c>
      <c r="H65" s="668">
        <v>39101</v>
      </c>
      <c r="I65" s="727">
        <v>1366949</v>
      </c>
      <c r="J65" s="718">
        <v>0.108</v>
      </c>
      <c r="K65" s="713">
        <f>Q65/I65</f>
        <v>0.93434941610842837</v>
      </c>
      <c r="L65" s="713">
        <f>R65/I65</f>
        <v>1.8967788849474268E-2</v>
      </c>
      <c r="M65" s="713">
        <f>S65/I65</f>
        <v>1.3711557636751626E-2</v>
      </c>
      <c r="N65" s="713">
        <f>T65/I65</f>
        <v>2.1204887673205074E-2</v>
      </c>
      <c r="O65" s="713">
        <f>U65/I65</f>
        <v>6.4428153500971875E-3</v>
      </c>
      <c r="P65" s="713">
        <f>V65/I65</f>
        <v>1.8452773292931924E-2</v>
      </c>
      <c r="Q65" s="712">
        <v>1277208</v>
      </c>
      <c r="R65" s="712">
        <v>25928</v>
      </c>
      <c r="S65" s="712">
        <v>18743</v>
      </c>
      <c r="T65" s="712">
        <v>28986</v>
      </c>
      <c r="U65" s="712">
        <v>8807</v>
      </c>
      <c r="V65" s="712">
        <v>25224</v>
      </c>
      <c r="W65" s="727">
        <v>48.829644809999998</v>
      </c>
      <c r="X65" s="667">
        <v>0.2</v>
      </c>
      <c r="Y65" s="716">
        <v>0.13600000000000001</v>
      </c>
      <c r="Z65" s="669">
        <v>0.05</v>
      </c>
      <c r="AA65" s="716">
        <v>0.63</v>
      </c>
      <c r="AB65" s="668">
        <v>32764</v>
      </c>
      <c r="AC65" s="667">
        <v>6</v>
      </c>
      <c r="AD65" s="667" t="s">
        <v>564</v>
      </c>
      <c r="AE65" s="667" t="s">
        <v>565</v>
      </c>
      <c r="AF65" s="288" t="s">
        <v>566</v>
      </c>
      <c r="AG65" s="288" t="s">
        <v>535</v>
      </c>
      <c r="AH65" s="288">
        <v>1</v>
      </c>
      <c r="AI65" s="288">
        <v>0</v>
      </c>
      <c r="AJ65" s="288">
        <v>0</v>
      </c>
      <c r="AK65" s="288">
        <v>0</v>
      </c>
      <c r="AL65" s="288">
        <v>0</v>
      </c>
      <c r="AM65" s="288">
        <v>0</v>
      </c>
      <c r="AN65" s="288">
        <v>0</v>
      </c>
      <c r="AO65" s="288">
        <v>55000</v>
      </c>
      <c r="AP65" s="701">
        <v>1</v>
      </c>
      <c r="AQ65" s="701">
        <v>0</v>
      </c>
      <c r="AR65" s="701">
        <v>0</v>
      </c>
      <c r="AS65" s="671">
        <v>2</v>
      </c>
      <c r="AT65" s="671">
        <v>0</v>
      </c>
      <c r="AU65" s="671">
        <v>3</v>
      </c>
      <c r="AV65" s="671">
        <v>0</v>
      </c>
      <c r="AW65" s="671">
        <v>3</v>
      </c>
      <c r="AX65" s="671">
        <v>0</v>
      </c>
      <c r="AY65" s="671">
        <v>0</v>
      </c>
      <c r="AZ65" s="671">
        <v>0</v>
      </c>
      <c r="BA65" s="671">
        <v>1</v>
      </c>
      <c r="BB65" s="671">
        <v>1</v>
      </c>
      <c r="BC65" s="671">
        <v>1</v>
      </c>
      <c r="BD65" s="671">
        <v>0</v>
      </c>
      <c r="BE65" s="671">
        <v>0</v>
      </c>
      <c r="BF65" s="671">
        <v>0</v>
      </c>
      <c r="BG65" s="671">
        <v>6.1</v>
      </c>
      <c r="BH65" s="734">
        <v>1.8381321939999999</v>
      </c>
      <c r="BI65" s="734">
        <v>9.6868383960000006</v>
      </c>
      <c r="BJ65" s="734">
        <v>20.36809233</v>
      </c>
      <c r="BK65" s="734">
        <v>11.56914095</v>
      </c>
      <c r="BL65" s="734">
        <v>2.750391263</v>
      </c>
      <c r="BM65" s="734">
        <v>10.943665599999999</v>
      </c>
      <c r="BN65" s="734">
        <v>68251</v>
      </c>
      <c r="BO65" s="734">
        <v>26.53230421</v>
      </c>
      <c r="BP65" s="734">
        <v>73.467695789999993</v>
      </c>
      <c r="BQ65" s="734">
        <v>11.747723089999999</v>
      </c>
      <c r="BR65" s="741">
        <v>162</v>
      </c>
      <c r="BS65" s="672">
        <v>2021</v>
      </c>
      <c r="BT65" s="672">
        <v>1</v>
      </c>
      <c r="BV65" s="671" t="s">
        <v>567</v>
      </c>
      <c r="BW65" s="671">
        <v>1500</v>
      </c>
      <c r="BX65" s="672">
        <v>4000</v>
      </c>
      <c r="BY65" s="672">
        <v>14500</v>
      </c>
      <c r="BZ65" s="672">
        <v>14500</v>
      </c>
      <c r="CA65" s="672">
        <v>1500</v>
      </c>
      <c r="CB65" s="672">
        <v>25000</v>
      </c>
      <c r="CI65" s="747">
        <v>40320</v>
      </c>
      <c r="CJ65" s="746">
        <v>9.6</v>
      </c>
      <c r="CK65" s="746">
        <v>11.2</v>
      </c>
      <c r="CL65" s="746">
        <v>9.3000000000000007</v>
      </c>
      <c r="CM65" s="746">
        <v>47.1</v>
      </c>
      <c r="CN65" s="746">
        <v>404</v>
      </c>
      <c r="CO65" s="747">
        <v>15418</v>
      </c>
      <c r="CP65" s="746">
        <v>5.6</v>
      </c>
      <c r="CQ65" s="746">
        <v>12.1</v>
      </c>
      <c r="CR65" s="746">
        <v>22.9</v>
      </c>
      <c r="CS65" s="746">
        <v>32.799999999999997</v>
      </c>
      <c r="CT65" s="749">
        <v>172</v>
      </c>
    </row>
    <row r="66" spans="1:98" ht="27.75" customHeight="1">
      <c r="A66" s="666" t="s">
        <v>538</v>
      </c>
      <c r="B66" s="667" t="s">
        <v>539</v>
      </c>
      <c r="C66" s="667" t="s">
        <v>275</v>
      </c>
      <c r="D66" s="667">
        <v>19</v>
      </c>
      <c r="E66" s="667" t="s">
        <v>131</v>
      </c>
      <c r="F66" s="667">
        <v>2</v>
      </c>
      <c r="G66" s="668">
        <v>94130</v>
      </c>
      <c r="H66" s="668">
        <v>39101</v>
      </c>
      <c r="I66" s="727">
        <v>1366949</v>
      </c>
      <c r="J66" s="718">
        <v>0.108</v>
      </c>
      <c r="K66" s="713">
        <f>Q66/I66</f>
        <v>0.93434941610842837</v>
      </c>
      <c r="L66" s="713">
        <f>R66/I66</f>
        <v>1.8967788849474268E-2</v>
      </c>
      <c r="M66" s="713">
        <f>S66/I66</f>
        <v>1.3711557636751626E-2</v>
      </c>
      <c r="N66" s="713">
        <f>T66/I66</f>
        <v>2.1204887673205074E-2</v>
      </c>
      <c r="O66" s="713">
        <f>U66/I66</f>
        <v>6.4428153500971875E-3</v>
      </c>
      <c r="P66" s="713">
        <f>V66/I66</f>
        <v>1.8452773292931924E-2</v>
      </c>
      <c r="Q66" s="712">
        <v>1277208</v>
      </c>
      <c r="R66" s="712">
        <v>25928</v>
      </c>
      <c r="S66" s="712">
        <v>18743</v>
      </c>
      <c r="T66" s="712">
        <v>28986</v>
      </c>
      <c r="U66" s="712">
        <v>8807</v>
      </c>
      <c r="V66" s="712">
        <v>25224</v>
      </c>
      <c r="W66" s="727">
        <v>48.829644809999998</v>
      </c>
      <c r="X66" s="667">
        <v>0.2</v>
      </c>
      <c r="Y66" s="716">
        <v>0.13600000000000001</v>
      </c>
      <c r="Z66" s="669">
        <v>0.05</v>
      </c>
      <c r="AA66" s="716">
        <v>0.63</v>
      </c>
      <c r="AB66" s="668">
        <v>32764</v>
      </c>
      <c r="AC66" s="667">
        <v>6</v>
      </c>
      <c r="AD66" s="667" t="s">
        <v>568</v>
      </c>
      <c r="AE66" s="667" t="s">
        <v>569</v>
      </c>
      <c r="AF66" s="288" t="s">
        <v>570</v>
      </c>
      <c r="AG66" s="288" t="s">
        <v>231</v>
      </c>
      <c r="AH66" s="288">
        <v>0</v>
      </c>
      <c r="AI66" s="288">
        <v>0</v>
      </c>
      <c r="AJ66" s="288">
        <v>0</v>
      </c>
      <c r="AK66" s="288">
        <v>1</v>
      </c>
      <c r="AL66" s="288">
        <v>0</v>
      </c>
      <c r="AM66" s="288">
        <v>0</v>
      </c>
      <c r="AN66" s="288">
        <v>0</v>
      </c>
      <c r="AO66" s="288">
        <v>0</v>
      </c>
      <c r="AP66" s="701">
        <v>1</v>
      </c>
      <c r="AQ66" s="701">
        <v>0</v>
      </c>
      <c r="AR66" s="701">
        <v>0</v>
      </c>
      <c r="AS66" s="671">
        <v>1</v>
      </c>
      <c r="AT66" s="671">
        <v>0</v>
      </c>
      <c r="AU66" s="671">
        <v>2</v>
      </c>
      <c r="AV66" s="671">
        <v>0</v>
      </c>
      <c r="AW66" s="671">
        <v>3</v>
      </c>
      <c r="AX66" s="671">
        <v>0</v>
      </c>
      <c r="AY66" s="671">
        <v>0</v>
      </c>
      <c r="AZ66" s="671">
        <v>1</v>
      </c>
      <c r="BA66" s="671">
        <v>1</v>
      </c>
      <c r="BB66" s="671">
        <v>0</v>
      </c>
      <c r="BC66" s="671">
        <v>1</v>
      </c>
      <c r="BD66" s="671">
        <v>0</v>
      </c>
      <c r="BE66" s="671">
        <v>0</v>
      </c>
      <c r="BF66" s="671">
        <v>0</v>
      </c>
      <c r="BG66" s="671">
        <v>6.1</v>
      </c>
      <c r="BH66" s="734">
        <v>1.8381321939999999</v>
      </c>
      <c r="BI66" s="734">
        <v>9.6868383960000006</v>
      </c>
      <c r="BJ66" s="734">
        <v>20.36809233</v>
      </c>
      <c r="BK66" s="734">
        <v>11.56914095</v>
      </c>
      <c r="BL66" s="734">
        <v>2.750391263</v>
      </c>
      <c r="BM66" s="734">
        <v>10.943665599999999</v>
      </c>
      <c r="BN66" s="734">
        <v>68251</v>
      </c>
      <c r="BO66" s="734">
        <v>26.53230421</v>
      </c>
      <c r="BP66" s="734">
        <v>73.467695789999993</v>
      </c>
      <c r="BQ66" s="734">
        <v>11.747723089999999</v>
      </c>
      <c r="BR66" s="741">
        <v>162</v>
      </c>
      <c r="BS66" s="672">
        <v>2003</v>
      </c>
      <c r="BT66" s="672">
        <v>0</v>
      </c>
      <c r="BV66" s="671" t="s">
        <v>571</v>
      </c>
      <c r="BW66" s="671" t="s">
        <v>116</v>
      </c>
      <c r="BX66" s="672" t="s">
        <v>116</v>
      </c>
      <c r="BY66" s="672">
        <v>14500</v>
      </c>
      <c r="BZ66" s="672">
        <v>14500</v>
      </c>
      <c r="CA66" s="672">
        <v>1500</v>
      </c>
      <c r="CB66" s="672">
        <v>25000</v>
      </c>
      <c r="CD66" s="671">
        <v>3</v>
      </c>
      <c r="CE66" s="671">
        <v>1</v>
      </c>
      <c r="CF66" s="671">
        <v>1</v>
      </c>
      <c r="CG66" s="667" t="s">
        <v>234</v>
      </c>
      <c r="CH66" s="667" t="s">
        <v>544</v>
      </c>
      <c r="CI66" s="747">
        <v>40320</v>
      </c>
      <c r="CJ66" s="746">
        <v>9.6</v>
      </c>
      <c r="CK66" s="746">
        <v>11.2</v>
      </c>
      <c r="CL66" s="746">
        <v>9.3000000000000007</v>
      </c>
      <c r="CM66" s="746">
        <v>47.1</v>
      </c>
      <c r="CN66" s="746">
        <v>404</v>
      </c>
      <c r="CO66" s="747">
        <v>15418</v>
      </c>
      <c r="CP66" s="746">
        <v>5.6</v>
      </c>
      <c r="CQ66" s="746">
        <v>12.1</v>
      </c>
      <c r="CR66" s="746">
        <v>22.9</v>
      </c>
      <c r="CS66" s="746">
        <v>32.799999999999997</v>
      </c>
      <c r="CT66" s="749">
        <v>172</v>
      </c>
    </row>
    <row r="67" spans="1:98" ht="27.75" customHeight="1">
      <c r="A67" s="666" t="s">
        <v>538</v>
      </c>
      <c r="B67" s="667" t="s">
        <v>539</v>
      </c>
      <c r="C67" s="667" t="s">
        <v>275</v>
      </c>
      <c r="D67" s="667">
        <v>19</v>
      </c>
      <c r="E67" s="667" t="s">
        <v>131</v>
      </c>
      <c r="F67" s="667">
        <v>2</v>
      </c>
      <c r="G67" s="668">
        <v>94130</v>
      </c>
      <c r="H67" s="668">
        <v>39101</v>
      </c>
      <c r="I67" s="727">
        <v>1366949</v>
      </c>
      <c r="J67" s="718">
        <v>0.108</v>
      </c>
      <c r="K67" s="713">
        <f>Q67/I67</f>
        <v>0.93434941610842837</v>
      </c>
      <c r="L67" s="713">
        <f>R67/I67</f>
        <v>1.8967788849474268E-2</v>
      </c>
      <c r="M67" s="713">
        <f>S67/I67</f>
        <v>1.3711557636751626E-2</v>
      </c>
      <c r="N67" s="713">
        <f>T67/I67</f>
        <v>2.1204887673205074E-2</v>
      </c>
      <c r="O67" s="713">
        <f>U67/I67</f>
        <v>6.4428153500971875E-3</v>
      </c>
      <c r="P67" s="713">
        <f>V67/I67</f>
        <v>1.8452773292931924E-2</v>
      </c>
      <c r="Q67" s="712">
        <v>1277208</v>
      </c>
      <c r="R67" s="712">
        <v>25928</v>
      </c>
      <c r="S67" s="712">
        <v>18743</v>
      </c>
      <c r="T67" s="712">
        <v>28986</v>
      </c>
      <c r="U67" s="712">
        <v>8807</v>
      </c>
      <c r="V67" s="712">
        <v>25224</v>
      </c>
      <c r="W67" s="727">
        <v>48.829644809999998</v>
      </c>
      <c r="X67" s="667">
        <v>0.2</v>
      </c>
      <c r="Y67" s="716">
        <v>0.13600000000000001</v>
      </c>
      <c r="Z67" s="669">
        <v>0.05</v>
      </c>
      <c r="AA67" s="716">
        <v>0.63</v>
      </c>
      <c r="AB67" s="668">
        <v>32764</v>
      </c>
      <c r="AC67" s="667">
        <v>6</v>
      </c>
      <c r="AD67" s="667" t="s">
        <v>540</v>
      </c>
      <c r="AE67" s="667" t="s">
        <v>541</v>
      </c>
      <c r="AF67" s="288" t="s">
        <v>542</v>
      </c>
      <c r="AG67" s="288" t="s">
        <v>172</v>
      </c>
      <c r="AH67" s="288">
        <v>0</v>
      </c>
      <c r="AI67" s="288">
        <v>0</v>
      </c>
      <c r="AJ67" s="288">
        <v>0</v>
      </c>
      <c r="AK67" s="288">
        <v>1</v>
      </c>
      <c r="AL67" s="288">
        <v>0</v>
      </c>
      <c r="AM67" s="288">
        <v>0</v>
      </c>
      <c r="AN67" s="288">
        <v>0</v>
      </c>
      <c r="AO67" s="288">
        <v>0</v>
      </c>
      <c r="AP67" s="701">
        <v>1</v>
      </c>
      <c r="AQ67" s="701">
        <v>0</v>
      </c>
      <c r="AR67" s="701">
        <v>0</v>
      </c>
      <c r="AS67" s="671">
        <v>2</v>
      </c>
      <c r="AT67" s="671">
        <v>6</v>
      </c>
      <c r="AU67" s="671">
        <v>1</v>
      </c>
      <c r="AV67" s="671">
        <v>1</v>
      </c>
      <c r="AW67" s="671">
        <v>3</v>
      </c>
      <c r="AX67" s="671">
        <v>0</v>
      </c>
      <c r="AY67" s="671">
        <v>0</v>
      </c>
      <c r="AZ67" s="671">
        <v>0</v>
      </c>
      <c r="BA67" s="671">
        <v>1</v>
      </c>
      <c r="BB67" s="671">
        <v>0</v>
      </c>
      <c r="BC67" s="671">
        <v>1</v>
      </c>
      <c r="BD67" s="671">
        <v>0</v>
      </c>
      <c r="BE67" s="671">
        <v>0</v>
      </c>
      <c r="BF67" s="671">
        <v>0</v>
      </c>
      <c r="BG67" s="671">
        <v>6.1</v>
      </c>
      <c r="BH67" s="734">
        <v>1.8381321939999999</v>
      </c>
      <c r="BI67" s="734">
        <v>9.6868383960000006</v>
      </c>
      <c r="BJ67" s="734">
        <v>20.36809233</v>
      </c>
      <c r="BK67" s="734">
        <v>11.56914095</v>
      </c>
      <c r="BL67" s="734">
        <v>2.750391263</v>
      </c>
      <c r="BM67" s="734">
        <v>10.943665599999999</v>
      </c>
      <c r="BN67" s="734">
        <v>68251</v>
      </c>
      <c r="BO67" s="734">
        <v>26.53230421</v>
      </c>
      <c r="BP67" s="734">
        <v>73.467695789999993</v>
      </c>
      <c r="BQ67" s="734">
        <v>11.747723089999999</v>
      </c>
      <c r="BR67" s="741">
        <v>162</v>
      </c>
      <c r="BS67" s="672">
        <v>2000</v>
      </c>
      <c r="BT67" s="672">
        <v>0</v>
      </c>
      <c r="BV67" s="671" t="s">
        <v>543</v>
      </c>
      <c r="BW67" s="671" t="s">
        <v>116</v>
      </c>
      <c r="BX67" s="672" t="s">
        <v>116</v>
      </c>
      <c r="BY67" s="672">
        <v>14500</v>
      </c>
      <c r="BZ67" s="672">
        <v>14500</v>
      </c>
      <c r="CA67" s="672">
        <v>1500</v>
      </c>
      <c r="CB67" s="672">
        <v>25000</v>
      </c>
      <c r="CD67" s="671">
        <v>3</v>
      </c>
      <c r="CE67" s="671">
        <v>1</v>
      </c>
      <c r="CF67" s="671">
        <v>1</v>
      </c>
      <c r="CG67" s="667" t="s">
        <v>234</v>
      </c>
      <c r="CH67" s="667" t="s">
        <v>544</v>
      </c>
      <c r="CI67" s="747">
        <v>40320</v>
      </c>
      <c r="CJ67" s="746">
        <v>9.6</v>
      </c>
      <c r="CK67" s="746">
        <v>11.2</v>
      </c>
      <c r="CL67" s="746">
        <v>9.3000000000000007</v>
      </c>
      <c r="CM67" s="746">
        <v>47.1</v>
      </c>
      <c r="CN67" s="746">
        <v>404</v>
      </c>
      <c r="CO67" s="747">
        <v>15418</v>
      </c>
      <c r="CP67" s="746">
        <v>5.6</v>
      </c>
      <c r="CQ67" s="746">
        <v>12.1</v>
      </c>
      <c r="CR67" s="746">
        <v>22.9</v>
      </c>
      <c r="CS67" s="746">
        <v>32.799999999999997</v>
      </c>
      <c r="CT67" s="749">
        <v>172</v>
      </c>
    </row>
    <row r="68" spans="1:98" ht="27.75" customHeight="1">
      <c r="A68" s="666" t="s">
        <v>538</v>
      </c>
      <c r="B68" s="667" t="s">
        <v>539</v>
      </c>
      <c r="C68" s="667" t="s">
        <v>275</v>
      </c>
      <c r="D68" s="667">
        <v>19</v>
      </c>
      <c r="E68" s="667" t="s">
        <v>131</v>
      </c>
      <c r="F68" s="667">
        <v>2</v>
      </c>
      <c r="G68" s="668">
        <v>94130</v>
      </c>
      <c r="H68" s="668">
        <v>39101</v>
      </c>
      <c r="I68" s="727">
        <v>1366949</v>
      </c>
      <c r="J68" s="718">
        <v>0.108</v>
      </c>
      <c r="K68" s="713">
        <f>Q68/I68</f>
        <v>0.93434941610842837</v>
      </c>
      <c r="L68" s="713">
        <f>R68/I68</f>
        <v>1.8967788849474268E-2</v>
      </c>
      <c r="M68" s="713">
        <f>S68/I68</f>
        <v>1.3711557636751626E-2</v>
      </c>
      <c r="N68" s="713">
        <f>T68/I68</f>
        <v>2.1204887673205074E-2</v>
      </c>
      <c r="O68" s="713">
        <f>U68/I68</f>
        <v>6.4428153500971875E-3</v>
      </c>
      <c r="P68" s="713">
        <f>V68/I68</f>
        <v>1.8452773292931924E-2</v>
      </c>
      <c r="Q68" s="712">
        <v>1277208</v>
      </c>
      <c r="R68" s="712">
        <v>25928</v>
      </c>
      <c r="S68" s="712">
        <v>18743</v>
      </c>
      <c r="T68" s="712">
        <v>28986</v>
      </c>
      <c r="U68" s="712">
        <v>8807</v>
      </c>
      <c r="V68" s="712">
        <v>25224</v>
      </c>
      <c r="W68" s="727">
        <v>48.829644809999998</v>
      </c>
      <c r="X68" s="667">
        <v>0.2</v>
      </c>
      <c r="Y68" s="716">
        <v>0.13600000000000001</v>
      </c>
      <c r="Z68" s="669">
        <v>0.05</v>
      </c>
      <c r="AA68" s="716">
        <v>0.63</v>
      </c>
      <c r="AB68" s="668">
        <v>32764</v>
      </c>
      <c r="AC68" s="667">
        <v>6</v>
      </c>
      <c r="AD68" s="667" t="s">
        <v>553</v>
      </c>
      <c r="AE68" s="667" t="s">
        <v>554</v>
      </c>
      <c r="AF68" s="288" t="s">
        <v>555</v>
      </c>
      <c r="AG68" s="288" t="s">
        <v>556</v>
      </c>
      <c r="AH68" s="288">
        <v>0</v>
      </c>
      <c r="AI68" s="288">
        <v>0</v>
      </c>
      <c r="AJ68" s="288">
        <v>0</v>
      </c>
      <c r="AK68" s="288">
        <v>0</v>
      </c>
      <c r="AL68" s="288">
        <v>0</v>
      </c>
      <c r="AM68" s="288">
        <v>0</v>
      </c>
      <c r="AN68" s="288">
        <v>0</v>
      </c>
      <c r="AO68" s="288">
        <v>0</v>
      </c>
      <c r="AP68" s="701">
        <v>1</v>
      </c>
      <c r="AQ68" s="701">
        <v>0</v>
      </c>
      <c r="AR68" s="701">
        <v>0</v>
      </c>
      <c r="AS68" s="671">
        <v>0</v>
      </c>
      <c r="AT68" s="671">
        <v>7</v>
      </c>
      <c r="AU68" s="671">
        <v>1</v>
      </c>
      <c r="AV68" s="671">
        <v>1</v>
      </c>
      <c r="AW68" s="671">
        <v>3</v>
      </c>
      <c r="AX68" s="671">
        <v>0</v>
      </c>
      <c r="AY68" s="671">
        <v>0</v>
      </c>
      <c r="AZ68" s="671">
        <v>0</v>
      </c>
      <c r="BA68" s="671">
        <v>1</v>
      </c>
      <c r="BB68" s="671">
        <v>0</v>
      </c>
      <c r="BC68" s="671">
        <v>1</v>
      </c>
      <c r="BD68" s="671">
        <v>0</v>
      </c>
      <c r="BE68" s="671">
        <v>0</v>
      </c>
      <c r="BF68" s="671">
        <v>0</v>
      </c>
      <c r="BG68" s="671">
        <v>6.1</v>
      </c>
      <c r="BH68" s="734">
        <v>1.8381321939999999</v>
      </c>
      <c r="BI68" s="734">
        <v>9.6868383960000006</v>
      </c>
      <c r="BJ68" s="734">
        <v>20.36809233</v>
      </c>
      <c r="BK68" s="734">
        <v>11.56914095</v>
      </c>
      <c r="BL68" s="734">
        <v>2.750391263</v>
      </c>
      <c r="BM68" s="734">
        <v>10.943665599999999</v>
      </c>
      <c r="BN68" s="734">
        <v>68251</v>
      </c>
      <c r="BO68" s="734">
        <v>26.53230421</v>
      </c>
      <c r="BP68" s="734">
        <v>73.467695789999993</v>
      </c>
      <c r="BQ68" s="734">
        <v>11.747723089999999</v>
      </c>
      <c r="BR68" s="741">
        <v>162</v>
      </c>
      <c r="BS68" s="672">
        <v>2009</v>
      </c>
      <c r="BT68" s="672">
        <v>0</v>
      </c>
      <c r="BV68" s="671" t="s">
        <v>557</v>
      </c>
      <c r="BW68" s="671" t="s">
        <v>116</v>
      </c>
      <c r="BX68" s="672" t="s">
        <v>116</v>
      </c>
      <c r="BY68" s="672">
        <v>14500</v>
      </c>
      <c r="BZ68" s="672">
        <v>14500</v>
      </c>
      <c r="CA68" s="672">
        <v>1500</v>
      </c>
      <c r="CB68" s="672">
        <v>25000</v>
      </c>
      <c r="CD68" s="671">
        <v>3</v>
      </c>
      <c r="CE68" s="671">
        <v>1</v>
      </c>
      <c r="CF68" s="671">
        <v>1</v>
      </c>
      <c r="CG68" s="667" t="s">
        <v>234</v>
      </c>
      <c r="CH68" s="667" t="s">
        <v>544</v>
      </c>
      <c r="CI68" s="747">
        <v>40320</v>
      </c>
      <c r="CJ68" s="746">
        <v>9.6</v>
      </c>
      <c r="CK68" s="746">
        <v>11.2</v>
      </c>
      <c r="CL68" s="746">
        <v>9.3000000000000007</v>
      </c>
      <c r="CM68" s="746">
        <v>47.1</v>
      </c>
      <c r="CN68" s="746">
        <v>404</v>
      </c>
      <c r="CO68" s="747">
        <v>15418</v>
      </c>
      <c r="CP68" s="746">
        <v>5.6</v>
      </c>
      <c r="CQ68" s="746">
        <v>12.1</v>
      </c>
      <c r="CR68" s="746">
        <v>22.9</v>
      </c>
      <c r="CS68" s="746">
        <v>32.799999999999997</v>
      </c>
      <c r="CT68" s="749">
        <v>172</v>
      </c>
    </row>
    <row r="69" spans="1:98" ht="27.75" customHeight="1">
      <c r="A69" s="666" t="s">
        <v>538</v>
      </c>
      <c r="B69" s="667" t="s">
        <v>539</v>
      </c>
      <c r="C69" s="667" t="s">
        <v>275</v>
      </c>
      <c r="D69" s="667">
        <v>19</v>
      </c>
      <c r="E69" s="667" t="s">
        <v>131</v>
      </c>
      <c r="F69" s="667">
        <v>2</v>
      </c>
      <c r="G69" s="668">
        <v>94130</v>
      </c>
      <c r="H69" s="668">
        <v>39101</v>
      </c>
      <c r="I69" s="727">
        <v>1366949</v>
      </c>
      <c r="J69" s="718">
        <v>0.108</v>
      </c>
      <c r="K69" s="713">
        <f>Q69/I69</f>
        <v>0.93434941610842837</v>
      </c>
      <c r="L69" s="713">
        <f>R69/I69</f>
        <v>1.8967788849474268E-2</v>
      </c>
      <c r="M69" s="713">
        <f>S69/I69</f>
        <v>1.3711557636751626E-2</v>
      </c>
      <c r="N69" s="713">
        <f>T69/I69</f>
        <v>2.1204887673205074E-2</v>
      </c>
      <c r="O69" s="713">
        <f>U69/I69</f>
        <v>6.4428153500971875E-3</v>
      </c>
      <c r="P69" s="713">
        <f>V69/I69</f>
        <v>1.8452773292931924E-2</v>
      </c>
      <c r="Q69" s="712">
        <v>1277208</v>
      </c>
      <c r="R69" s="712">
        <v>25928</v>
      </c>
      <c r="S69" s="712">
        <v>18743</v>
      </c>
      <c r="T69" s="712">
        <v>28986</v>
      </c>
      <c r="U69" s="712">
        <v>8807</v>
      </c>
      <c r="V69" s="712">
        <v>25224</v>
      </c>
      <c r="W69" s="727">
        <v>48.829644809999998</v>
      </c>
      <c r="X69" s="667">
        <v>0.2</v>
      </c>
      <c r="Y69" s="716">
        <v>0.13600000000000001</v>
      </c>
      <c r="Z69" s="669">
        <v>0.05</v>
      </c>
      <c r="AA69" s="716">
        <v>0.63</v>
      </c>
      <c r="AB69" s="668">
        <v>32764</v>
      </c>
      <c r="AC69" s="667">
        <v>6</v>
      </c>
      <c r="AD69" s="667" t="s">
        <v>558</v>
      </c>
      <c r="AE69" s="667" t="s">
        <v>559</v>
      </c>
      <c r="AF69" s="288" t="s">
        <v>560</v>
      </c>
      <c r="AG69" s="288" t="s">
        <v>561</v>
      </c>
      <c r="AH69" s="288">
        <v>0</v>
      </c>
      <c r="AI69" s="288">
        <v>0</v>
      </c>
      <c r="AJ69" s="288">
        <v>0</v>
      </c>
      <c r="AK69" s="288">
        <v>0</v>
      </c>
      <c r="AL69" s="288">
        <v>0</v>
      </c>
      <c r="AM69" s="288">
        <v>0</v>
      </c>
      <c r="AN69" s="288">
        <v>0</v>
      </c>
      <c r="AO69" s="288">
        <v>0</v>
      </c>
      <c r="AP69" s="701">
        <v>1</v>
      </c>
      <c r="AQ69" s="701">
        <v>0</v>
      </c>
      <c r="AR69" s="701">
        <v>0</v>
      </c>
      <c r="AS69" s="671">
        <v>0</v>
      </c>
      <c r="AT69" s="671">
        <v>9</v>
      </c>
      <c r="AU69" s="671">
        <v>1</v>
      </c>
      <c r="AV69" s="671">
        <v>1</v>
      </c>
      <c r="AW69" s="671">
        <v>3</v>
      </c>
      <c r="AX69" s="671">
        <v>0</v>
      </c>
      <c r="AY69" s="671">
        <v>0</v>
      </c>
      <c r="AZ69" s="671">
        <v>0</v>
      </c>
      <c r="BA69" s="671">
        <v>1</v>
      </c>
      <c r="BB69" s="671">
        <v>0</v>
      </c>
      <c r="BC69" s="671">
        <v>1</v>
      </c>
      <c r="BD69" s="671">
        <v>0</v>
      </c>
      <c r="BE69" s="671">
        <v>0</v>
      </c>
      <c r="BF69" s="671">
        <v>0</v>
      </c>
      <c r="BG69" s="671">
        <v>6.1</v>
      </c>
      <c r="BH69" s="734">
        <v>1.8381321939999999</v>
      </c>
      <c r="BI69" s="734">
        <v>9.6868383960000006</v>
      </c>
      <c r="BJ69" s="734">
        <v>20.36809233</v>
      </c>
      <c r="BK69" s="734">
        <v>11.56914095</v>
      </c>
      <c r="BL69" s="734">
        <v>2.750391263</v>
      </c>
      <c r="BM69" s="734">
        <v>10.943665599999999</v>
      </c>
      <c r="BN69" s="734">
        <v>68251</v>
      </c>
      <c r="BO69" s="734">
        <v>26.53230421</v>
      </c>
      <c r="BP69" s="734">
        <v>73.467695789999993</v>
      </c>
      <c r="BQ69" s="734">
        <v>11.747723089999999</v>
      </c>
      <c r="BR69" s="741">
        <v>162</v>
      </c>
      <c r="BS69" s="672">
        <v>2011</v>
      </c>
      <c r="BT69" s="672">
        <v>0</v>
      </c>
      <c r="BV69" s="692" t="s">
        <v>562</v>
      </c>
      <c r="BW69" s="692" t="s">
        <v>116</v>
      </c>
      <c r="BX69" s="722" t="s">
        <v>116</v>
      </c>
      <c r="BY69" s="672">
        <v>14500</v>
      </c>
      <c r="BZ69" s="672">
        <v>14500</v>
      </c>
      <c r="CA69" s="672">
        <v>1500</v>
      </c>
      <c r="CB69" s="672">
        <v>25000</v>
      </c>
      <c r="CC69" s="692"/>
      <c r="CD69" s="692">
        <v>3</v>
      </c>
      <c r="CE69" s="692">
        <v>1</v>
      </c>
      <c r="CF69" s="692">
        <v>1</v>
      </c>
      <c r="CG69" s="667" t="s">
        <v>234</v>
      </c>
      <c r="CH69" s="667" t="s">
        <v>563</v>
      </c>
      <c r="CI69" s="747">
        <v>40320</v>
      </c>
      <c r="CJ69" s="746">
        <v>9.6</v>
      </c>
      <c r="CK69" s="746">
        <v>11.2</v>
      </c>
      <c r="CL69" s="746">
        <v>9.3000000000000007</v>
      </c>
      <c r="CM69" s="746">
        <v>47.1</v>
      </c>
      <c r="CN69" s="746">
        <v>404</v>
      </c>
      <c r="CO69" s="747">
        <v>15418</v>
      </c>
      <c r="CP69" s="746">
        <v>5.6</v>
      </c>
      <c r="CQ69" s="746">
        <v>12.1</v>
      </c>
      <c r="CR69" s="746">
        <v>22.9</v>
      </c>
      <c r="CS69" s="746">
        <v>32.799999999999997</v>
      </c>
      <c r="CT69" s="749">
        <v>172</v>
      </c>
    </row>
    <row r="70" spans="1:98" ht="27.75" customHeight="1">
      <c r="A70" s="666" t="s">
        <v>572</v>
      </c>
      <c r="B70" s="667" t="s">
        <v>189</v>
      </c>
      <c r="C70" s="667" t="s">
        <v>308</v>
      </c>
      <c r="D70" s="667">
        <v>20</v>
      </c>
      <c r="E70" s="667" t="s">
        <v>158</v>
      </c>
      <c r="F70" s="667">
        <v>3</v>
      </c>
      <c r="G70" s="668">
        <v>108360</v>
      </c>
      <c r="H70" s="668">
        <v>49451</v>
      </c>
      <c r="I70" s="727">
        <v>6161707</v>
      </c>
      <c r="J70" s="718">
        <v>9.6000000000000002E-2</v>
      </c>
      <c r="K70" s="713">
        <f>Q70/I70</f>
        <v>0.48299424169308924</v>
      </c>
      <c r="L70" s="713">
        <f>R70/I70</f>
        <v>0.30403393085714719</v>
      </c>
      <c r="M70" s="713">
        <f>S70/I70</f>
        <v>6.9111692587784518E-2</v>
      </c>
      <c r="N70" s="713">
        <f>T70/I70</f>
        <v>0.11471106951369157</v>
      </c>
      <c r="O70" s="713">
        <f>U70/I70</f>
        <v>2.378886240452524E-3</v>
      </c>
      <c r="P70" s="713">
        <f>V70/I70</f>
        <v>2.6758980912269928E-2</v>
      </c>
      <c r="Q70" s="712">
        <v>2976069</v>
      </c>
      <c r="R70" s="712">
        <v>1873368</v>
      </c>
      <c r="S70" s="712">
        <v>425846</v>
      </c>
      <c r="T70" s="712">
        <v>706816</v>
      </c>
      <c r="U70" s="712">
        <v>14658</v>
      </c>
      <c r="V70" s="712">
        <v>164881</v>
      </c>
      <c r="W70" s="727">
        <v>3.2296878069999999</v>
      </c>
      <c r="X70" s="667">
        <v>0.6</v>
      </c>
      <c r="Y70" s="716">
        <v>0.13500000000000001</v>
      </c>
      <c r="Z70" s="669">
        <v>7.0000000000000007E-2</v>
      </c>
      <c r="AA70" s="716">
        <v>0.55000000000000004</v>
      </c>
      <c r="AB70" s="668">
        <v>30461</v>
      </c>
      <c r="AC70" s="667">
        <v>3</v>
      </c>
      <c r="AD70" s="667" t="s">
        <v>578</v>
      </c>
      <c r="AE70" s="667" t="s">
        <v>579</v>
      </c>
      <c r="AF70" s="288" t="s">
        <v>580</v>
      </c>
      <c r="AG70" s="288" t="s">
        <v>581</v>
      </c>
      <c r="AH70" s="288">
        <v>0</v>
      </c>
      <c r="AI70" s="288">
        <v>0</v>
      </c>
      <c r="AJ70" s="288">
        <v>0</v>
      </c>
      <c r="AK70" s="288">
        <v>0</v>
      </c>
      <c r="AL70" s="288">
        <v>0</v>
      </c>
      <c r="AM70" s="288">
        <v>0</v>
      </c>
      <c r="AN70" s="288">
        <v>0</v>
      </c>
      <c r="AO70" s="288">
        <v>0</v>
      </c>
      <c r="AP70" s="701">
        <v>1</v>
      </c>
      <c r="AQ70" s="701">
        <v>0</v>
      </c>
      <c r="AR70" s="701">
        <v>0</v>
      </c>
      <c r="AS70" s="671">
        <v>0</v>
      </c>
      <c r="AT70" s="671">
        <v>0</v>
      </c>
      <c r="AU70" s="671">
        <v>6</v>
      </c>
      <c r="AV70" s="671">
        <v>0</v>
      </c>
      <c r="AW70" s="671">
        <v>1</v>
      </c>
      <c r="AX70" s="671">
        <v>0</v>
      </c>
      <c r="AY70" s="671">
        <v>0</v>
      </c>
      <c r="AZ70" s="671">
        <v>0</v>
      </c>
      <c r="BA70" s="671">
        <v>1</v>
      </c>
      <c r="BB70" s="671">
        <v>0</v>
      </c>
      <c r="BC70" s="671">
        <v>0</v>
      </c>
      <c r="BD70" s="671">
        <v>0</v>
      </c>
      <c r="BE70" s="671">
        <v>1</v>
      </c>
      <c r="BF70" s="671">
        <v>0</v>
      </c>
      <c r="BG70" s="671">
        <v>5.2</v>
      </c>
      <c r="BH70" s="734">
        <v>3.5515586770000001</v>
      </c>
      <c r="BI70" s="734">
        <v>6.666037685</v>
      </c>
      <c r="BJ70" s="734">
        <v>21.51987342</v>
      </c>
      <c r="BK70" s="734">
        <v>17.75110785</v>
      </c>
      <c r="BL70" s="734">
        <v>2.5345926269999999</v>
      </c>
      <c r="BM70" s="734">
        <v>9.2565028040000001</v>
      </c>
      <c r="BN70" s="734">
        <v>98461</v>
      </c>
      <c r="BO70" s="734">
        <v>32.529234850000002</v>
      </c>
      <c r="BP70" s="734">
        <v>67.470765150000005</v>
      </c>
      <c r="BQ70" s="734">
        <v>10.78639452</v>
      </c>
      <c r="BR70" s="741">
        <v>439</v>
      </c>
      <c r="BS70" s="672">
        <v>2017</v>
      </c>
      <c r="BT70" s="672">
        <v>0</v>
      </c>
      <c r="BU70" s="681">
        <v>40000</v>
      </c>
      <c r="BV70" s="671" t="s">
        <v>582</v>
      </c>
      <c r="BW70" s="671" t="s">
        <v>116</v>
      </c>
      <c r="BX70" s="672">
        <v>40000</v>
      </c>
      <c r="BY70" s="672">
        <f>SUM(BX68:BX70)/3</f>
        <v>13333.333333333334</v>
      </c>
      <c r="BZ70" s="672">
        <v>30000</v>
      </c>
      <c r="CA70" s="701">
        <v>10000</v>
      </c>
      <c r="CB70" s="672">
        <v>40000</v>
      </c>
      <c r="CC70" s="671" t="s">
        <v>583</v>
      </c>
      <c r="CD70" s="671">
        <v>0</v>
      </c>
      <c r="CE70" s="671">
        <v>1</v>
      </c>
      <c r="CF70" s="671">
        <v>0</v>
      </c>
      <c r="CG70" s="667" t="s">
        <v>584</v>
      </c>
      <c r="CH70" s="667" t="s">
        <v>374</v>
      </c>
      <c r="CI70" s="747">
        <v>46500</v>
      </c>
      <c r="CJ70" s="746">
        <v>14.5</v>
      </c>
      <c r="CK70" s="746">
        <v>14.1</v>
      </c>
      <c r="CL70" s="746">
        <v>11.8</v>
      </c>
      <c r="CM70" s="746">
        <v>51.6</v>
      </c>
      <c r="CN70" s="747">
        <v>1929</v>
      </c>
      <c r="CO70" s="747">
        <v>62443</v>
      </c>
      <c r="CP70" s="746">
        <v>36</v>
      </c>
      <c r="CQ70" s="746">
        <v>5.9</v>
      </c>
      <c r="CR70" s="746">
        <v>16.7</v>
      </c>
      <c r="CS70" s="746">
        <v>36.4</v>
      </c>
      <c r="CT70" s="749">
        <v>416</v>
      </c>
    </row>
    <row r="71" spans="1:98" ht="27.75" customHeight="1">
      <c r="A71" s="666" t="s">
        <v>572</v>
      </c>
      <c r="B71" s="667" t="s">
        <v>189</v>
      </c>
      <c r="C71" s="667" t="s">
        <v>308</v>
      </c>
      <c r="D71" s="667">
        <v>20</v>
      </c>
      <c r="E71" s="667" t="s">
        <v>158</v>
      </c>
      <c r="F71" s="667">
        <v>3</v>
      </c>
      <c r="G71" s="668">
        <v>108360</v>
      </c>
      <c r="H71" s="668">
        <v>49451</v>
      </c>
      <c r="I71" s="727">
        <v>6161707</v>
      </c>
      <c r="J71" s="718">
        <v>9.6000000000000002E-2</v>
      </c>
      <c r="K71" s="713">
        <f>Q71/I71</f>
        <v>0.48299424169308924</v>
      </c>
      <c r="L71" s="713">
        <f>R71/I71</f>
        <v>0.30403393085714719</v>
      </c>
      <c r="M71" s="713">
        <f>S71/I71</f>
        <v>6.9111692587784518E-2</v>
      </c>
      <c r="N71" s="713">
        <f>T71/I71</f>
        <v>0.11471106951369157</v>
      </c>
      <c r="O71" s="713">
        <f>U71/I71</f>
        <v>2.378886240452524E-3</v>
      </c>
      <c r="P71" s="713">
        <f>V71/I71</f>
        <v>2.6758980912269928E-2</v>
      </c>
      <c r="Q71" s="712">
        <v>2976069</v>
      </c>
      <c r="R71" s="712">
        <v>1873368</v>
      </c>
      <c r="S71" s="712">
        <v>425846</v>
      </c>
      <c r="T71" s="712">
        <v>706816</v>
      </c>
      <c r="U71" s="712">
        <v>14658</v>
      </c>
      <c r="V71" s="712">
        <v>164881</v>
      </c>
      <c r="W71" s="727">
        <v>3.2296878069999999</v>
      </c>
      <c r="X71" s="667">
        <v>0.6</v>
      </c>
      <c r="Y71" s="716">
        <v>0.13500000000000001</v>
      </c>
      <c r="Z71" s="669">
        <v>7.0000000000000007E-2</v>
      </c>
      <c r="AA71" s="716">
        <v>0.55000000000000004</v>
      </c>
      <c r="AB71" s="668">
        <v>30461</v>
      </c>
      <c r="AC71" s="667">
        <v>3</v>
      </c>
      <c r="AD71" s="667" t="s">
        <v>585</v>
      </c>
      <c r="AE71" s="667" t="s">
        <v>586</v>
      </c>
      <c r="AF71" s="288" t="s">
        <v>587</v>
      </c>
      <c r="AG71" s="288" t="s">
        <v>588</v>
      </c>
      <c r="AH71" s="288">
        <v>0</v>
      </c>
      <c r="AI71" s="288">
        <v>0</v>
      </c>
      <c r="AJ71" s="288">
        <v>0</v>
      </c>
      <c r="AK71" s="288">
        <v>1</v>
      </c>
      <c r="AL71" s="288">
        <v>0</v>
      </c>
      <c r="AM71" s="288">
        <v>0</v>
      </c>
      <c r="AN71" s="288">
        <v>0</v>
      </c>
      <c r="AO71" s="288">
        <v>0</v>
      </c>
      <c r="AP71" s="701">
        <v>1</v>
      </c>
      <c r="AQ71" s="701">
        <v>0</v>
      </c>
      <c r="AR71" s="701">
        <v>0</v>
      </c>
      <c r="AS71" s="671">
        <v>1</v>
      </c>
      <c r="AT71" s="671">
        <v>0</v>
      </c>
      <c r="AU71" s="671">
        <v>2</v>
      </c>
      <c r="AV71" s="671">
        <v>0</v>
      </c>
      <c r="AW71" s="671">
        <v>1</v>
      </c>
      <c r="AX71" s="671">
        <v>0</v>
      </c>
      <c r="AY71" s="671">
        <v>0</v>
      </c>
      <c r="AZ71" s="671">
        <v>1</v>
      </c>
      <c r="BA71" s="671">
        <v>1</v>
      </c>
      <c r="BB71" s="671">
        <v>0</v>
      </c>
      <c r="BC71" s="671">
        <v>0</v>
      </c>
      <c r="BD71" s="671">
        <v>0</v>
      </c>
      <c r="BE71" s="671">
        <v>0</v>
      </c>
      <c r="BF71" s="671">
        <v>0</v>
      </c>
      <c r="BG71" s="671">
        <v>5.2</v>
      </c>
      <c r="BH71" s="734">
        <v>3.5515586770000001</v>
      </c>
      <c r="BI71" s="734">
        <v>6.666037685</v>
      </c>
      <c r="BJ71" s="734">
        <v>21.51987342</v>
      </c>
      <c r="BK71" s="734">
        <v>17.75110785</v>
      </c>
      <c r="BL71" s="734">
        <v>2.5345926269999999</v>
      </c>
      <c r="BM71" s="734">
        <v>9.2565028040000001</v>
      </c>
      <c r="BN71" s="734">
        <v>98461</v>
      </c>
      <c r="BO71" s="734">
        <v>32.529234850000002</v>
      </c>
      <c r="BP71" s="734">
        <v>67.470765150000005</v>
      </c>
      <c r="BQ71" s="734">
        <v>10.78639452</v>
      </c>
      <c r="BR71" s="741">
        <v>439</v>
      </c>
      <c r="BS71" s="672">
        <v>2014</v>
      </c>
      <c r="BT71" s="672">
        <v>0</v>
      </c>
      <c r="BU71" s="681">
        <v>10000</v>
      </c>
      <c r="BV71" s="681">
        <v>30000</v>
      </c>
      <c r="BW71" s="681">
        <v>10000</v>
      </c>
      <c r="BX71" s="672">
        <v>30000</v>
      </c>
      <c r="BY71" s="672">
        <v>31246.666666666668</v>
      </c>
      <c r="BZ71" s="672">
        <v>30000</v>
      </c>
      <c r="CA71" s="672">
        <v>10000</v>
      </c>
      <c r="CB71" s="672">
        <v>40000</v>
      </c>
      <c r="CC71" s="671" t="s">
        <v>174</v>
      </c>
      <c r="CD71" s="671">
        <v>0</v>
      </c>
      <c r="CE71" s="671">
        <v>1</v>
      </c>
      <c r="CF71" s="671">
        <v>1</v>
      </c>
      <c r="CG71" s="667" t="s">
        <v>589</v>
      </c>
      <c r="CH71" s="667" t="s">
        <v>590</v>
      </c>
      <c r="CI71" s="747">
        <v>46500</v>
      </c>
      <c r="CJ71" s="746">
        <v>14.5</v>
      </c>
      <c r="CK71" s="746">
        <v>14.1</v>
      </c>
      <c r="CL71" s="746">
        <v>11.8</v>
      </c>
      <c r="CM71" s="746">
        <v>51.6</v>
      </c>
      <c r="CN71" s="747">
        <v>1929</v>
      </c>
      <c r="CO71" s="747">
        <v>62443</v>
      </c>
      <c r="CP71" s="746">
        <v>36</v>
      </c>
      <c r="CQ71" s="746">
        <v>5.9</v>
      </c>
      <c r="CR71" s="746">
        <v>16.7</v>
      </c>
      <c r="CS71" s="746">
        <v>36.4</v>
      </c>
      <c r="CT71" s="749">
        <v>416</v>
      </c>
    </row>
    <row r="72" spans="1:98" ht="27.75" customHeight="1">
      <c r="A72" s="666" t="s">
        <v>572</v>
      </c>
      <c r="B72" s="667" t="s">
        <v>189</v>
      </c>
      <c r="C72" s="667" t="s">
        <v>308</v>
      </c>
      <c r="D72" s="667">
        <v>20</v>
      </c>
      <c r="E72" s="667" t="s">
        <v>158</v>
      </c>
      <c r="F72" s="667">
        <v>3</v>
      </c>
      <c r="G72" s="668">
        <v>108360</v>
      </c>
      <c r="H72" s="668">
        <v>49451</v>
      </c>
      <c r="I72" s="727">
        <v>6161707</v>
      </c>
      <c r="J72" s="718">
        <v>9.6000000000000002E-2</v>
      </c>
      <c r="K72" s="713">
        <f>Q72/I72</f>
        <v>0.48299424169308924</v>
      </c>
      <c r="L72" s="713">
        <f>R72/I72</f>
        <v>0.30403393085714719</v>
      </c>
      <c r="M72" s="713">
        <f>S72/I72</f>
        <v>6.9111692587784518E-2</v>
      </c>
      <c r="N72" s="713">
        <f>T72/I72</f>
        <v>0.11471106951369157</v>
      </c>
      <c r="O72" s="713">
        <f>U72/I72</f>
        <v>2.378886240452524E-3</v>
      </c>
      <c r="P72" s="713">
        <f>V72/I72</f>
        <v>2.6758980912269928E-2</v>
      </c>
      <c r="Q72" s="712">
        <v>2976069</v>
      </c>
      <c r="R72" s="712">
        <v>1873368</v>
      </c>
      <c r="S72" s="712">
        <v>425846</v>
      </c>
      <c r="T72" s="712">
        <v>706816</v>
      </c>
      <c r="U72" s="712">
        <v>14658</v>
      </c>
      <c r="V72" s="712">
        <v>164881</v>
      </c>
      <c r="W72" s="727">
        <v>3.2296878069999999</v>
      </c>
      <c r="X72" s="667">
        <v>0.6</v>
      </c>
      <c r="Y72" s="716">
        <v>0.13500000000000001</v>
      </c>
      <c r="Z72" s="669">
        <v>7.0000000000000007E-2</v>
      </c>
      <c r="AA72" s="716">
        <v>0.56000000000000005</v>
      </c>
      <c r="AB72" s="668">
        <v>30461</v>
      </c>
      <c r="AC72" s="667">
        <v>3</v>
      </c>
      <c r="AD72" s="667" t="s">
        <v>573</v>
      </c>
      <c r="AE72" s="667" t="s">
        <v>574</v>
      </c>
      <c r="AF72" s="288" t="s">
        <v>575</v>
      </c>
      <c r="AG72" s="288" t="s">
        <v>172</v>
      </c>
      <c r="AH72" s="288">
        <v>0</v>
      </c>
      <c r="AI72" s="288">
        <v>1</v>
      </c>
      <c r="AJ72" s="288">
        <v>1</v>
      </c>
      <c r="AK72" s="288">
        <v>0</v>
      </c>
      <c r="AL72" s="288">
        <v>0</v>
      </c>
      <c r="AM72" s="288">
        <v>0</v>
      </c>
      <c r="AN72" s="288">
        <v>0</v>
      </c>
      <c r="AO72" s="288">
        <v>0</v>
      </c>
      <c r="AP72" s="701">
        <v>1</v>
      </c>
      <c r="AQ72" s="701">
        <v>0</v>
      </c>
      <c r="AR72" s="701">
        <v>1</v>
      </c>
      <c r="AS72" s="671">
        <v>2</v>
      </c>
      <c r="AT72" s="671">
        <v>6</v>
      </c>
      <c r="AU72" s="671">
        <v>1</v>
      </c>
      <c r="AV72" s="671">
        <v>1</v>
      </c>
      <c r="AW72" s="671">
        <v>1</v>
      </c>
      <c r="AX72" s="671">
        <v>0</v>
      </c>
      <c r="AY72" s="671">
        <v>0</v>
      </c>
      <c r="AZ72" s="671">
        <v>0</v>
      </c>
      <c r="BA72" s="671">
        <v>1</v>
      </c>
      <c r="BB72" s="671">
        <v>0</v>
      </c>
      <c r="BC72" s="671">
        <v>0</v>
      </c>
      <c r="BD72" s="671">
        <v>0</v>
      </c>
      <c r="BE72" s="671">
        <v>0</v>
      </c>
      <c r="BF72" s="671">
        <v>0</v>
      </c>
      <c r="BG72" s="671">
        <v>5.2</v>
      </c>
      <c r="BH72" s="734">
        <v>3.5515586770000001</v>
      </c>
      <c r="BI72" s="734">
        <v>6.666037685</v>
      </c>
      <c r="BJ72" s="734">
        <v>21.51987342</v>
      </c>
      <c r="BK72" s="734">
        <v>17.75110785</v>
      </c>
      <c r="BL72" s="734">
        <v>2.5345926269999999</v>
      </c>
      <c r="BM72" s="734">
        <v>9.2565028040000001</v>
      </c>
      <c r="BN72" s="734">
        <v>98461</v>
      </c>
      <c r="BO72" s="734">
        <v>32.529234850000002</v>
      </c>
      <c r="BP72" s="734">
        <v>67.470765150000005</v>
      </c>
      <c r="BQ72" s="734">
        <v>10.78639452</v>
      </c>
      <c r="BR72" s="741">
        <v>439</v>
      </c>
      <c r="BS72" s="672">
        <v>2000</v>
      </c>
      <c r="BT72" s="672">
        <v>0</v>
      </c>
      <c r="BU72" s="681">
        <v>23740</v>
      </c>
      <c r="BV72" s="671" t="s">
        <v>576</v>
      </c>
      <c r="BW72" s="671">
        <v>23740</v>
      </c>
      <c r="BX72" s="672">
        <v>23740</v>
      </c>
      <c r="BY72" s="672">
        <v>31246.666666666668</v>
      </c>
      <c r="BZ72" s="672">
        <v>30000</v>
      </c>
      <c r="CA72" s="672">
        <v>10000</v>
      </c>
      <c r="CB72" s="672">
        <v>40000</v>
      </c>
      <c r="CC72" s="671" t="s">
        <v>174</v>
      </c>
      <c r="CD72" s="671">
        <v>3</v>
      </c>
      <c r="CE72" s="671">
        <v>1</v>
      </c>
      <c r="CF72" s="671">
        <v>1</v>
      </c>
      <c r="CG72" s="667" t="s">
        <v>234</v>
      </c>
      <c r="CH72" s="667" t="s">
        <v>577</v>
      </c>
      <c r="CI72" s="747">
        <v>46500</v>
      </c>
      <c r="CJ72" s="746">
        <v>14.5</v>
      </c>
      <c r="CK72" s="746">
        <v>14.1</v>
      </c>
      <c r="CL72" s="746">
        <v>11.8</v>
      </c>
      <c r="CM72" s="746">
        <v>51.6</v>
      </c>
      <c r="CN72" s="747">
        <v>1929</v>
      </c>
      <c r="CO72" s="747">
        <v>62443</v>
      </c>
      <c r="CP72" s="746">
        <v>36</v>
      </c>
      <c r="CQ72" s="746">
        <v>5.9</v>
      </c>
      <c r="CR72" s="746">
        <v>16.7</v>
      </c>
      <c r="CS72" s="746">
        <v>36.4</v>
      </c>
      <c r="CT72" s="749">
        <v>416</v>
      </c>
    </row>
    <row r="73" spans="1:98" ht="27.75" customHeight="1">
      <c r="A73" s="666" t="s">
        <v>591</v>
      </c>
      <c r="B73" s="667" t="s">
        <v>592</v>
      </c>
      <c r="C73" s="667" t="s">
        <v>593</v>
      </c>
      <c r="D73" s="667">
        <v>21</v>
      </c>
      <c r="E73" s="667" t="s">
        <v>158</v>
      </c>
      <c r="F73" s="667">
        <v>3</v>
      </c>
      <c r="G73" s="668">
        <v>110080</v>
      </c>
      <c r="H73" s="668">
        <v>49503</v>
      </c>
      <c r="I73" s="727">
        <v>6984205</v>
      </c>
      <c r="J73" s="718">
        <v>0.104</v>
      </c>
      <c r="K73" s="713">
        <f>Q73/I73</f>
        <v>0.79412746332617667</v>
      </c>
      <c r="L73" s="713">
        <f>R73/I73</f>
        <v>9.4614920381059828E-2</v>
      </c>
      <c r="M73" s="713">
        <f>S73/I73</f>
        <v>7.7066036864610929E-2</v>
      </c>
      <c r="N73" s="713">
        <f>T73/I73</f>
        <v>0.13081317057560596</v>
      </c>
      <c r="O73" s="713">
        <f>U73/I73</f>
        <v>5.2873591196134703E-3</v>
      </c>
      <c r="P73" s="713">
        <f>V73/I73</f>
        <v>2.7469554516226256E-2</v>
      </c>
      <c r="Q73" s="712">
        <v>5546349</v>
      </c>
      <c r="R73" s="712">
        <v>660810</v>
      </c>
      <c r="S73" s="712">
        <v>538245</v>
      </c>
      <c r="T73" s="731">
        <v>913626</v>
      </c>
      <c r="U73" s="712">
        <v>36928</v>
      </c>
      <c r="V73" s="712">
        <v>191853</v>
      </c>
      <c r="W73" s="727">
        <v>2.3164115359999999</v>
      </c>
      <c r="X73" s="667">
        <v>0.1</v>
      </c>
      <c r="Y73" s="716">
        <v>0.128</v>
      </c>
      <c r="Z73" s="669">
        <v>0.06</v>
      </c>
      <c r="AA73" s="716">
        <v>0.55000000000000004</v>
      </c>
      <c r="AB73" s="668">
        <v>33457</v>
      </c>
      <c r="AC73" s="667">
        <v>1</v>
      </c>
      <c r="AD73" s="667" t="s">
        <v>594</v>
      </c>
      <c r="AE73" s="667" t="s">
        <v>595</v>
      </c>
      <c r="AF73" s="288" t="s">
        <v>596</v>
      </c>
      <c r="AG73" s="288" t="s">
        <v>597</v>
      </c>
      <c r="AH73" s="288">
        <v>0</v>
      </c>
      <c r="AI73" s="288">
        <v>0</v>
      </c>
      <c r="AJ73" s="288">
        <v>0</v>
      </c>
      <c r="AK73" s="288">
        <v>1</v>
      </c>
      <c r="AL73" s="288">
        <v>0</v>
      </c>
      <c r="AM73" s="288">
        <v>0</v>
      </c>
      <c r="AN73" s="288">
        <v>0</v>
      </c>
      <c r="AO73" s="288">
        <v>0</v>
      </c>
      <c r="AP73" s="701">
        <v>1</v>
      </c>
      <c r="AQ73" s="701">
        <v>0</v>
      </c>
      <c r="AR73" s="701">
        <v>0</v>
      </c>
      <c r="AS73" s="671">
        <v>0</v>
      </c>
      <c r="AT73" s="671">
        <v>1</v>
      </c>
      <c r="AU73" s="671">
        <v>1</v>
      </c>
      <c r="AV73" s="671">
        <v>1</v>
      </c>
      <c r="AW73" s="671">
        <v>1</v>
      </c>
      <c r="AX73" s="671">
        <v>0</v>
      </c>
      <c r="AY73" s="671">
        <v>0</v>
      </c>
      <c r="AZ73" s="671">
        <v>0</v>
      </c>
      <c r="BA73" s="671">
        <v>0</v>
      </c>
      <c r="BB73" s="671">
        <v>0</v>
      </c>
      <c r="BC73" s="671">
        <v>0</v>
      </c>
      <c r="BD73" s="671">
        <v>0</v>
      </c>
      <c r="BE73" s="671">
        <v>0</v>
      </c>
      <c r="BF73" s="671">
        <v>0</v>
      </c>
      <c r="BG73" s="671">
        <v>6.2</v>
      </c>
      <c r="BH73" s="734">
        <v>3.871936657</v>
      </c>
      <c r="BI73" s="734">
        <v>7.0345683579999996</v>
      </c>
      <c r="BJ73" s="734">
        <v>24.239704239999998</v>
      </c>
      <c r="BK73" s="734">
        <v>18.47587824</v>
      </c>
      <c r="BL73" s="734">
        <v>3.3165328650000001</v>
      </c>
      <c r="BM73" s="734">
        <v>9.9281159169999995</v>
      </c>
      <c r="BN73" s="734">
        <v>96505</v>
      </c>
      <c r="BO73" s="734">
        <v>37.564971839999998</v>
      </c>
      <c r="BP73" s="734">
        <v>62.435028160000002</v>
      </c>
      <c r="BQ73" s="734">
        <v>12.91731652</v>
      </c>
      <c r="BR73" s="741">
        <v>693</v>
      </c>
      <c r="BS73" s="672">
        <v>1990</v>
      </c>
      <c r="BT73" s="672">
        <v>0</v>
      </c>
      <c r="BU73" s="681">
        <v>25000</v>
      </c>
      <c r="BV73" s="701" t="s">
        <v>598</v>
      </c>
      <c r="BW73" s="701">
        <v>15000</v>
      </c>
      <c r="BX73" s="672">
        <v>50000</v>
      </c>
      <c r="BY73" s="672">
        <v>50000</v>
      </c>
      <c r="BZ73" s="672">
        <v>50000</v>
      </c>
      <c r="CA73" s="701">
        <v>15000</v>
      </c>
      <c r="CB73" s="672">
        <v>50000</v>
      </c>
      <c r="CC73" s="671" t="s">
        <v>174</v>
      </c>
      <c r="CD73" s="671">
        <v>3</v>
      </c>
      <c r="CE73" s="671">
        <v>2</v>
      </c>
      <c r="CF73" s="671">
        <v>1</v>
      </c>
      <c r="CG73" s="667" t="s">
        <v>234</v>
      </c>
      <c r="CH73" s="667" t="s">
        <v>599</v>
      </c>
      <c r="CI73" s="747">
        <v>46260</v>
      </c>
      <c r="CJ73" s="746">
        <v>8.8000000000000007</v>
      </c>
      <c r="CK73" s="746">
        <v>12.1</v>
      </c>
      <c r="CL73" s="746">
        <v>6.4</v>
      </c>
      <c r="CM73" s="746">
        <v>56.6</v>
      </c>
      <c r="CN73" s="747">
        <v>3235</v>
      </c>
      <c r="CO73" s="747">
        <v>76329</v>
      </c>
      <c r="CP73" s="746">
        <v>5.9</v>
      </c>
      <c r="CQ73" s="746">
        <v>6.5</v>
      </c>
      <c r="CR73" s="746">
        <v>17.8</v>
      </c>
      <c r="CS73" s="746">
        <v>34.299999999999997</v>
      </c>
      <c r="CT73" s="749">
        <v>668</v>
      </c>
    </row>
    <row r="74" spans="1:98" ht="27.75" customHeight="1">
      <c r="A74" s="666" t="s">
        <v>600</v>
      </c>
      <c r="B74" s="667" t="s">
        <v>601</v>
      </c>
      <c r="C74" s="667" t="s">
        <v>402</v>
      </c>
      <c r="D74" s="667">
        <v>22</v>
      </c>
      <c r="E74" s="667" t="s">
        <v>131</v>
      </c>
      <c r="F74" s="667">
        <v>2</v>
      </c>
      <c r="G74" s="668">
        <v>92010</v>
      </c>
      <c r="H74" s="668">
        <v>38963</v>
      </c>
      <c r="I74" s="727">
        <v>10057921</v>
      </c>
      <c r="J74" s="718">
        <v>0.13400000000000001</v>
      </c>
      <c r="K74" s="713">
        <f>Q74/I74</f>
        <v>0.73808662843941608</v>
      </c>
      <c r="L74" s="713">
        <f>R74/I74</f>
        <v>0.13737699868591133</v>
      </c>
      <c r="M74" s="713">
        <f>S74/I74</f>
        <v>3.4581202218629474E-2</v>
      </c>
      <c r="N74" s="713">
        <f>T74/I74</f>
        <v>5.7021127924945923E-2</v>
      </c>
      <c r="O74" s="713">
        <f>U74/I74</f>
        <v>5.6777141120913557E-3</v>
      </c>
      <c r="P74" s="713">
        <f>V74/I74</f>
        <v>2.4587785089980326E-2</v>
      </c>
      <c r="Q74" s="712">
        <v>7423617</v>
      </c>
      <c r="R74" s="712">
        <v>1381727</v>
      </c>
      <c r="S74" s="712">
        <v>347815</v>
      </c>
      <c r="T74" s="712">
        <v>573514</v>
      </c>
      <c r="U74" s="712">
        <v>57106</v>
      </c>
      <c r="V74" s="712">
        <v>247302</v>
      </c>
      <c r="W74" s="727">
        <v>18.143140200000001</v>
      </c>
      <c r="X74" s="667">
        <v>2.1</v>
      </c>
      <c r="Y74" s="716">
        <v>0.13900000000000001</v>
      </c>
      <c r="Z74" s="669">
        <v>0.08</v>
      </c>
      <c r="AA74" s="716">
        <v>0.57999999999999996</v>
      </c>
      <c r="AB74" s="668">
        <v>29863</v>
      </c>
      <c r="AC74" s="667">
        <v>1</v>
      </c>
      <c r="AD74" s="673" t="s">
        <v>602</v>
      </c>
      <c r="AE74" s="673" t="s">
        <v>603</v>
      </c>
      <c r="AF74" s="288" t="s">
        <v>604</v>
      </c>
      <c r="AG74" s="288" t="s">
        <v>605</v>
      </c>
      <c r="AH74" s="288">
        <v>0</v>
      </c>
      <c r="AI74" s="288">
        <v>0</v>
      </c>
      <c r="AJ74" s="288">
        <v>0</v>
      </c>
      <c r="AK74" s="288">
        <v>1</v>
      </c>
      <c r="AL74" s="288">
        <v>0</v>
      </c>
      <c r="AM74" s="288">
        <v>0</v>
      </c>
      <c r="AN74" s="288">
        <v>0</v>
      </c>
      <c r="AO74" s="288">
        <v>0</v>
      </c>
      <c r="AP74" s="701">
        <v>1</v>
      </c>
      <c r="AQ74" s="701">
        <v>0</v>
      </c>
      <c r="AR74" s="701">
        <v>0</v>
      </c>
      <c r="AS74" s="671">
        <v>2</v>
      </c>
      <c r="AT74" s="671">
        <v>9</v>
      </c>
      <c r="AU74" s="671">
        <v>1</v>
      </c>
      <c r="AV74" s="671">
        <v>1</v>
      </c>
      <c r="AW74" s="671">
        <v>1</v>
      </c>
      <c r="AX74" s="671">
        <v>0</v>
      </c>
      <c r="AY74" s="671">
        <v>0</v>
      </c>
      <c r="AZ74" s="671">
        <v>0</v>
      </c>
      <c r="BA74" s="671">
        <v>0</v>
      </c>
      <c r="BB74" s="671">
        <v>0</v>
      </c>
      <c r="BC74" s="671">
        <v>0</v>
      </c>
      <c r="BD74" s="671">
        <v>0</v>
      </c>
      <c r="BE74" s="671">
        <v>0</v>
      </c>
      <c r="BF74" s="671">
        <v>0</v>
      </c>
      <c r="BG74" s="671">
        <v>5.7</v>
      </c>
      <c r="BH74" s="734">
        <v>2.4620984849999998</v>
      </c>
      <c r="BI74" s="734">
        <v>9.1549843410000005</v>
      </c>
      <c r="BJ74" s="734">
        <v>17.946054459999999</v>
      </c>
      <c r="BK74" s="734">
        <v>10.844972670000001</v>
      </c>
      <c r="BL74" s="734">
        <v>2.7846085039999999</v>
      </c>
      <c r="BM74" s="734">
        <v>13.13491329</v>
      </c>
      <c r="BN74" s="734">
        <v>68505</v>
      </c>
      <c r="BO74" s="734">
        <v>27.505946869999999</v>
      </c>
      <c r="BP74" s="734">
        <v>72.494053129999998</v>
      </c>
      <c r="BQ74" s="734">
        <v>12.69503321</v>
      </c>
      <c r="BR74" s="741">
        <v>1247</v>
      </c>
      <c r="BS74" s="672">
        <v>2021</v>
      </c>
      <c r="BT74" s="672">
        <v>1</v>
      </c>
      <c r="BV74" s="679" t="s">
        <v>606</v>
      </c>
      <c r="BW74" s="679" t="s">
        <v>116</v>
      </c>
      <c r="BX74" s="721">
        <v>300000</v>
      </c>
      <c r="BY74" s="721">
        <v>300000</v>
      </c>
      <c r="BZ74" s="721">
        <v>300000</v>
      </c>
      <c r="CA74" s="721"/>
      <c r="CB74" s="721">
        <v>300000</v>
      </c>
      <c r="CC74" s="687"/>
      <c r="CD74" s="687">
        <v>4</v>
      </c>
      <c r="CE74" s="687">
        <v>2</v>
      </c>
      <c r="CF74" s="687">
        <v>1</v>
      </c>
      <c r="CG74" s="667" t="s">
        <v>607</v>
      </c>
      <c r="CH74" s="667" t="s">
        <v>243</v>
      </c>
      <c r="CI74" s="747">
        <v>41370</v>
      </c>
      <c r="CJ74" s="746">
        <v>11.3</v>
      </c>
      <c r="CK74" s="746">
        <v>16.7</v>
      </c>
      <c r="CL74" s="746">
        <v>9.9</v>
      </c>
      <c r="CM74" s="746">
        <v>65.400000000000006</v>
      </c>
      <c r="CN74" s="747">
        <v>2635</v>
      </c>
      <c r="CO74" s="747">
        <v>86258</v>
      </c>
      <c r="CP74" s="746">
        <v>10.6</v>
      </c>
      <c r="CQ74" s="746">
        <v>3.9</v>
      </c>
      <c r="CR74" s="746">
        <v>20.100000000000001</v>
      </c>
      <c r="CS74" s="746">
        <v>37.299999999999997</v>
      </c>
      <c r="CT74" s="749">
        <v>1179</v>
      </c>
    </row>
    <row r="75" spans="1:98" ht="27.75" customHeight="1">
      <c r="A75" s="666" t="s">
        <v>608</v>
      </c>
      <c r="B75" s="667" t="s">
        <v>609</v>
      </c>
      <c r="C75" s="667" t="s">
        <v>465</v>
      </c>
      <c r="D75" s="667">
        <v>23</v>
      </c>
      <c r="E75" s="667" t="s">
        <v>158</v>
      </c>
      <c r="F75" s="667">
        <v>3</v>
      </c>
      <c r="G75" s="668">
        <v>106470</v>
      </c>
      <c r="H75" s="668">
        <v>42293</v>
      </c>
      <c r="I75" s="727">
        <v>5695292</v>
      </c>
      <c r="J75" s="718">
        <v>9.6000000000000002E-2</v>
      </c>
      <c r="K75" s="713">
        <f>Q75/I75</f>
        <v>0.77926504909669247</v>
      </c>
      <c r="L75" s="713">
        <f>R75/I75</f>
        <v>7.4291888809212947E-2</v>
      </c>
      <c r="M75" s="713">
        <f>S75/I75</f>
        <v>5.4217588843557096E-2</v>
      </c>
      <c r="N75" s="713">
        <f>T75/I75</f>
        <v>5.9946706858928389E-2</v>
      </c>
      <c r="O75" s="713">
        <f>U75/I75</f>
        <v>1.0519214818133995E-2</v>
      </c>
      <c r="P75" s="713">
        <f>V75/I75</f>
        <v>2.4983969215274651E-2</v>
      </c>
      <c r="Q75" s="712">
        <v>4438142</v>
      </c>
      <c r="R75" s="712">
        <v>423114</v>
      </c>
      <c r="S75" s="712">
        <v>308785</v>
      </c>
      <c r="T75" s="712">
        <v>341414</v>
      </c>
      <c r="U75" s="712">
        <v>59910</v>
      </c>
      <c r="V75" s="712">
        <v>142291</v>
      </c>
      <c r="W75" s="727">
        <v>25.898653660000001</v>
      </c>
      <c r="X75" s="667">
        <v>4.9000000000000004</v>
      </c>
      <c r="Y75" s="716">
        <v>0.13700000000000001</v>
      </c>
      <c r="Z75" s="669">
        <v>0.06</v>
      </c>
      <c r="AA75" s="716">
        <v>0.64</v>
      </c>
      <c r="AB75" s="668">
        <v>32012</v>
      </c>
      <c r="AC75" s="667">
        <v>21</v>
      </c>
      <c r="AD75" s="667" t="s">
        <v>610</v>
      </c>
      <c r="AE75" s="667" t="s">
        <v>611</v>
      </c>
      <c r="AF75" s="288" t="s">
        <v>612</v>
      </c>
      <c r="AG75" s="288" t="s">
        <v>613</v>
      </c>
      <c r="AH75" s="288">
        <v>0</v>
      </c>
      <c r="AI75" s="288">
        <v>0</v>
      </c>
      <c r="AJ75" s="288">
        <v>0</v>
      </c>
      <c r="AK75" s="288">
        <v>0</v>
      </c>
      <c r="AL75" s="288">
        <v>0</v>
      </c>
      <c r="AM75" s="288">
        <v>0</v>
      </c>
      <c r="AN75" s="288">
        <v>0</v>
      </c>
      <c r="AO75" s="288">
        <v>0</v>
      </c>
      <c r="AP75" s="701">
        <v>1</v>
      </c>
      <c r="AQ75" s="701">
        <v>0</v>
      </c>
      <c r="AR75" s="701">
        <v>0</v>
      </c>
      <c r="AS75" s="671">
        <v>0</v>
      </c>
      <c r="AT75" s="671">
        <v>0</v>
      </c>
      <c r="AU75" s="671">
        <v>5</v>
      </c>
      <c r="AV75" s="671">
        <v>0</v>
      </c>
      <c r="AW75" s="671">
        <v>17</v>
      </c>
      <c r="AX75" s="671">
        <v>0</v>
      </c>
      <c r="AY75" s="671">
        <v>0</v>
      </c>
      <c r="AZ75" s="671">
        <v>0</v>
      </c>
      <c r="BA75" s="671">
        <v>2</v>
      </c>
      <c r="BB75" s="671">
        <v>0</v>
      </c>
      <c r="BC75" s="671">
        <v>1</v>
      </c>
      <c r="BD75" s="671">
        <v>1</v>
      </c>
      <c r="BE75" s="671">
        <v>0</v>
      </c>
      <c r="BF75" s="671">
        <v>0</v>
      </c>
      <c r="BG75" s="671">
        <v>6.1</v>
      </c>
      <c r="BH75" s="734">
        <v>2.4878492539999999</v>
      </c>
      <c r="BI75" s="734">
        <v>11.08329414</v>
      </c>
      <c r="BJ75" s="734">
        <v>23.65587502</v>
      </c>
      <c r="BK75" s="734">
        <v>11.80265384</v>
      </c>
      <c r="BL75" s="734">
        <v>3.3341222959999999</v>
      </c>
      <c r="BM75" s="734">
        <v>9.2622961549999996</v>
      </c>
      <c r="BN75" s="734">
        <v>84313</v>
      </c>
      <c r="BO75" s="734">
        <v>27.676867340000001</v>
      </c>
      <c r="BP75" s="734">
        <v>72.323132659999999</v>
      </c>
      <c r="BQ75" s="734">
        <v>7.4336717009999997</v>
      </c>
      <c r="BR75" s="741">
        <v>334</v>
      </c>
      <c r="BS75" s="672">
        <v>2017</v>
      </c>
      <c r="BT75" s="672">
        <v>0</v>
      </c>
      <c r="BV75" s="702" t="s">
        <v>614</v>
      </c>
      <c r="BW75" s="702">
        <v>3000</v>
      </c>
      <c r="BX75" s="719">
        <v>5000</v>
      </c>
      <c r="BY75" s="672">
        <v>67789.473684210519</v>
      </c>
      <c r="BZ75" s="672">
        <v>56000</v>
      </c>
      <c r="CA75" s="672">
        <v>1000</v>
      </c>
      <c r="CB75" s="672">
        <v>200000</v>
      </c>
      <c r="CC75" s="674"/>
      <c r="CD75" s="674">
        <v>3</v>
      </c>
      <c r="CE75" s="674">
        <v>1</v>
      </c>
      <c r="CF75" s="674">
        <v>1</v>
      </c>
      <c r="CG75" s="667" t="s">
        <v>615</v>
      </c>
      <c r="CH75" s="667" t="s">
        <v>616</v>
      </c>
      <c r="CI75" s="747">
        <v>42850</v>
      </c>
      <c r="CJ75" s="746">
        <v>9.9</v>
      </c>
      <c r="CK75" s="746">
        <v>15.6</v>
      </c>
      <c r="CL75" s="746">
        <v>10.1</v>
      </c>
      <c r="CM75" s="746">
        <v>44.7</v>
      </c>
      <c r="CN75" s="747">
        <v>2711</v>
      </c>
      <c r="CO75" s="747">
        <v>55662</v>
      </c>
      <c r="CP75" s="746">
        <v>6.1</v>
      </c>
      <c r="CQ75" s="746">
        <v>5.6</v>
      </c>
      <c r="CR75" s="746">
        <v>18.2</v>
      </c>
      <c r="CS75" s="746">
        <v>38.299999999999997</v>
      </c>
      <c r="CT75" s="749">
        <v>323</v>
      </c>
    </row>
    <row r="76" spans="1:98" ht="27.75" customHeight="1">
      <c r="A76" s="666" t="s">
        <v>608</v>
      </c>
      <c r="B76" s="667" t="s">
        <v>609</v>
      </c>
      <c r="C76" s="667" t="s">
        <v>465</v>
      </c>
      <c r="D76" s="667">
        <v>23</v>
      </c>
      <c r="E76" s="667" t="s">
        <v>158</v>
      </c>
      <c r="F76" s="667">
        <v>3</v>
      </c>
      <c r="G76" s="668">
        <v>106470</v>
      </c>
      <c r="H76" s="668">
        <v>42293</v>
      </c>
      <c r="I76" s="727">
        <v>5695292</v>
      </c>
      <c r="J76" s="718">
        <v>9.6000000000000002E-2</v>
      </c>
      <c r="K76" s="713">
        <f>Q76/I76</f>
        <v>0.77926504909669247</v>
      </c>
      <c r="L76" s="713">
        <f>R76/I76</f>
        <v>7.4291888809212947E-2</v>
      </c>
      <c r="M76" s="713">
        <f>S76/I76</f>
        <v>5.4217588843557096E-2</v>
      </c>
      <c r="N76" s="713">
        <f>T76/I76</f>
        <v>5.9946706858928389E-2</v>
      </c>
      <c r="O76" s="713">
        <f>U76/I76</f>
        <v>1.0519214818133995E-2</v>
      </c>
      <c r="P76" s="713">
        <f>V76/I76</f>
        <v>2.4983969215274651E-2</v>
      </c>
      <c r="Q76" s="712">
        <v>4438142</v>
      </c>
      <c r="R76" s="712">
        <v>423114</v>
      </c>
      <c r="S76" s="712">
        <v>308785</v>
      </c>
      <c r="T76" s="712">
        <v>341414</v>
      </c>
      <c r="U76" s="712">
        <v>59910</v>
      </c>
      <c r="V76" s="712">
        <v>142291</v>
      </c>
      <c r="W76" s="727">
        <v>25.898653660000001</v>
      </c>
      <c r="X76" s="667">
        <v>4.9000000000000004</v>
      </c>
      <c r="Y76" s="716">
        <v>0.13700000000000001</v>
      </c>
      <c r="Z76" s="669">
        <v>0.06</v>
      </c>
      <c r="AA76" s="716">
        <v>0.64</v>
      </c>
      <c r="AB76" s="668">
        <v>32012</v>
      </c>
      <c r="AC76" s="667">
        <v>21</v>
      </c>
      <c r="AD76" s="667" t="s">
        <v>657</v>
      </c>
      <c r="AE76" s="667" t="s">
        <v>658</v>
      </c>
      <c r="AF76" s="288" t="s">
        <v>659</v>
      </c>
      <c r="AG76" s="288" t="s">
        <v>660</v>
      </c>
      <c r="AH76" s="288">
        <v>0</v>
      </c>
      <c r="AI76" s="288">
        <v>0</v>
      </c>
      <c r="AJ76" s="288">
        <v>0</v>
      </c>
      <c r="AK76" s="288">
        <v>0</v>
      </c>
      <c r="AL76" s="288">
        <v>0</v>
      </c>
      <c r="AM76" s="288">
        <v>0</v>
      </c>
      <c r="AN76" s="288">
        <v>0</v>
      </c>
      <c r="AO76" s="288" t="s">
        <v>549</v>
      </c>
      <c r="AP76" s="701">
        <v>1</v>
      </c>
      <c r="AQ76" s="701">
        <v>0</v>
      </c>
      <c r="AR76" s="701">
        <v>0</v>
      </c>
      <c r="AS76" s="671">
        <v>0</v>
      </c>
      <c r="AT76" s="671">
        <v>0</v>
      </c>
      <c r="AU76" s="671">
        <v>3</v>
      </c>
      <c r="AV76" s="671">
        <v>0</v>
      </c>
      <c r="AW76" s="671">
        <v>17</v>
      </c>
      <c r="AX76" s="671">
        <v>0</v>
      </c>
      <c r="AY76" s="671">
        <v>0</v>
      </c>
      <c r="AZ76" s="671">
        <v>0</v>
      </c>
      <c r="BA76" s="671">
        <v>2</v>
      </c>
      <c r="BB76" s="671">
        <v>1</v>
      </c>
      <c r="BC76" s="671">
        <v>1</v>
      </c>
      <c r="BD76" s="671">
        <v>0</v>
      </c>
      <c r="BE76" s="671">
        <v>0</v>
      </c>
      <c r="BF76" s="671">
        <v>0</v>
      </c>
      <c r="BG76" s="671">
        <v>6.1</v>
      </c>
      <c r="BH76" s="734">
        <v>2.4878492539999999</v>
      </c>
      <c r="BI76" s="734">
        <v>11.08329414</v>
      </c>
      <c r="BJ76" s="734">
        <v>23.65587502</v>
      </c>
      <c r="BK76" s="734">
        <v>11.80265384</v>
      </c>
      <c r="BL76" s="734">
        <v>3.3341222959999999</v>
      </c>
      <c r="BM76" s="734">
        <v>9.2622961549999996</v>
      </c>
      <c r="BN76" s="734">
        <v>84313</v>
      </c>
      <c r="BO76" s="734">
        <v>27.676867340000001</v>
      </c>
      <c r="BP76" s="734">
        <v>72.323132659999999</v>
      </c>
      <c r="BQ76" s="734">
        <v>7.4336717009999997</v>
      </c>
      <c r="BR76" s="741">
        <v>334</v>
      </c>
      <c r="BS76" s="672">
        <v>1991</v>
      </c>
      <c r="BT76" s="672">
        <v>0</v>
      </c>
      <c r="BV76" s="702" t="s">
        <v>661</v>
      </c>
      <c r="BW76" s="702" t="s">
        <v>116</v>
      </c>
      <c r="BX76" s="672" t="s">
        <v>116</v>
      </c>
      <c r="BY76" s="672">
        <v>67789.473684210519</v>
      </c>
      <c r="BZ76" s="672">
        <v>56000</v>
      </c>
      <c r="CA76" s="672">
        <v>1000</v>
      </c>
      <c r="CB76" s="672">
        <v>200000</v>
      </c>
      <c r="CD76" s="671">
        <v>3</v>
      </c>
      <c r="CE76" s="671">
        <v>1</v>
      </c>
      <c r="CF76" s="671">
        <v>1</v>
      </c>
      <c r="CG76" s="667" t="s">
        <v>662</v>
      </c>
      <c r="CH76" s="667" t="s">
        <v>663</v>
      </c>
      <c r="CI76" s="747">
        <v>42850</v>
      </c>
      <c r="CJ76" s="746">
        <v>9.9</v>
      </c>
      <c r="CK76" s="746">
        <v>15.6</v>
      </c>
      <c r="CL76" s="746">
        <v>10.1</v>
      </c>
      <c r="CM76" s="746">
        <v>44.7</v>
      </c>
      <c r="CN76" s="747">
        <v>2711</v>
      </c>
      <c r="CO76" s="747">
        <v>55662</v>
      </c>
      <c r="CP76" s="746">
        <v>6.1</v>
      </c>
      <c r="CQ76" s="746">
        <v>5.6</v>
      </c>
      <c r="CR76" s="746">
        <v>18.2</v>
      </c>
      <c r="CS76" s="746">
        <v>38.299999999999997</v>
      </c>
      <c r="CT76" s="749">
        <v>323</v>
      </c>
    </row>
    <row r="77" spans="1:98" ht="27.75" customHeight="1">
      <c r="A77" s="666" t="s">
        <v>608</v>
      </c>
      <c r="B77" s="667" t="s">
        <v>609</v>
      </c>
      <c r="C77" s="667" t="s">
        <v>465</v>
      </c>
      <c r="D77" s="667">
        <v>23</v>
      </c>
      <c r="E77" s="667" t="s">
        <v>158</v>
      </c>
      <c r="F77" s="667">
        <v>3</v>
      </c>
      <c r="G77" s="668">
        <v>106470</v>
      </c>
      <c r="H77" s="668">
        <v>42293</v>
      </c>
      <c r="I77" s="727">
        <v>5695292</v>
      </c>
      <c r="J77" s="718">
        <v>9.6000000000000002E-2</v>
      </c>
      <c r="K77" s="713">
        <f>Q77/I77</f>
        <v>0.77926504909669247</v>
      </c>
      <c r="L77" s="713">
        <f>R77/I77</f>
        <v>7.4291888809212947E-2</v>
      </c>
      <c r="M77" s="713">
        <f>S77/I77</f>
        <v>5.4217588843557096E-2</v>
      </c>
      <c r="N77" s="713">
        <f>T77/I77</f>
        <v>5.9946706858928389E-2</v>
      </c>
      <c r="O77" s="713">
        <f>U77/I77</f>
        <v>1.0519214818133995E-2</v>
      </c>
      <c r="P77" s="713">
        <f>V77/I77</f>
        <v>2.4983969215274651E-2</v>
      </c>
      <c r="Q77" s="712">
        <v>4438142</v>
      </c>
      <c r="R77" s="712">
        <v>423114</v>
      </c>
      <c r="S77" s="712">
        <v>308785</v>
      </c>
      <c r="T77" s="712">
        <v>341414</v>
      </c>
      <c r="U77" s="712">
        <v>59910</v>
      </c>
      <c r="V77" s="712">
        <v>142291</v>
      </c>
      <c r="W77" s="727">
        <v>25.898653660000001</v>
      </c>
      <c r="X77" s="667">
        <v>4.9000000000000004</v>
      </c>
      <c r="Y77" s="716">
        <v>0.13700000000000001</v>
      </c>
      <c r="Z77" s="669">
        <v>0.06</v>
      </c>
      <c r="AA77" s="716">
        <v>0.64</v>
      </c>
      <c r="AB77" s="668">
        <v>32012</v>
      </c>
      <c r="AC77" s="667">
        <v>21</v>
      </c>
      <c r="AD77" s="667" t="s">
        <v>689</v>
      </c>
      <c r="AE77" s="667" t="s">
        <v>690</v>
      </c>
      <c r="AF77" s="288" t="s">
        <v>691</v>
      </c>
      <c r="AG77" s="288" t="s">
        <v>231</v>
      </c>
      <c r="AH77" s="288">
        <v>0</v>
      </c>
      <c r="AI77" s="288">
        <v>0</v>
      </c>
      <c r="AJ77" s="288">
        <v>0</v>
      </c>
      <c r="AK77" s="288">
        <v>0</v>
      </c>
      <c r="AL77" s="288">
        <v>0</v>
      </c>
      <c r="AM77" s="288">
        <v>0</v>
      </c>
      <c r="AN77" s="288">
        <v>0</v>
      </c>
      <c r="AO77" s="288">
        <v>0</v>
      </c>
      <c r="AP77" s="701">
        <v>1</v>
      </c>
      <c r="AQ77" s="701">
        <v>0</v>
      </c>
      <c r="AR77" s="701">
        <v>0</v>
      </c>
      <c r="AS77" s="671">
        <v>1</v>
      </c>
      <c r="AT77" s="671">
        <v>0</v>
      </c>
      <c r="AU77" s="671">
        <v>2</v>
      </c>
      <c r="AV77" s="671">
        <v>0</v>
      </c>
      <c r="AW77" s="671">
        <v>17</v>
      </c>
      <c r="AX77" s="671">
        <v>0</v>
      </c>
      <c r="AY77" s="671">
        <v>0</v>
      </c>
      <c r="AZ77" s="671">
        <v>1</v>
      </c>
      <c r="BA77" s="671">
        <v>2</v>
      </c>
      <c r="BB77" s="671">
        <v>0</v>
      </c>
      <c r="BC77" s="671">
        <v>1</v>
      </c>
      <c r="BD77" s="671">
        <v>0</v>
      </c>
      <c r="BE77" s="671">
        <v>0</v>
      </c>
      <c r="BF77" s="671">
        <v>0</v>
      </c>
      <c r="BG77" s="671">
        <v>6.1</v>
      </c>
      <c r="BH77" s="734">
        <v>2.4878492539999999</v>
      </c>
      <c r="BI77" s="734">
        <v>11.08329414</v>
      </c>
      <c r="BJ77" s="734">
        <v>23.65587502</v>
      </c>
      <c r="BK77" s="734">
        <v>11.80265384</v>
      </c>
      <c r="BL77" s="734">
        <v>3.3341222959999999</v>
      </c>
      <c r="BM77" s="734">
        <v>9.2622961549999996</v>
      </c>
      <c r="BN77" s="734">
        <v>84313</v>
      </c>
      <c r="BO77" s="734">
        <v>27.676867340000001</v>
      </c>
      <c r="BP77" s="734">
        <v>72.323132659999999</v>
      </c>
      <c r="BQ77" s="734">
        <v>7.4336717009999997</v>
      </c>
      <c r="BR77" s="741">
        <v>334</v>
      </c>
      <c r="BS77" s="672">
        <v>2017</v>
      </c>
      <c r="BT77" s="672">
        <v>0</v>
      </c>
      <c r="BV77" s="702" t="s">
        <v>692</v>
      </c>
      <c r="BW77" s="702">
        <v>3000</v>
      </c>
      <c r="BX77" s="719">
        <v>3000</v>
      </c>
      <c r="BY77" s="672">
        <v>67789.473684210519</v>
      </c>
      <c r="BZ77" s="672">
        <v>56000</v>
      </c>
      <c r="CA77" s="672">
        <v>1000</v>
      </c>
      <c r="CB77" s="672">
        <v>200000</v>
      </c>
      <c r="CC77" s="674"/>
      <c r="CD77" s="674">
        <v>3</v>
      </c>
      <c r="CE77" s="674">
        <v>1</v>
      </c>
      <c r="CF77" s="674">
        <v>1</v>
      </c>
      <c r="CG77" s="667" t="s">
        <v>693</v>
      </c>
      <c r="CH77" s="667" t="s">
        <v>616</v>
      </c>
      <c r="CI77" s="747">
        <v>42850</v>
      </c>
      <c r="CJ77" s="746">
        <v>9.9</v>
      </c>
      <c r="CK77" s="746">
        <v>15.6</v>
      </c>
      <c r="CL77" s="746">
        <v>10.1</v>
      </c>
      <c r="CM77" s="746">
        <v>44.7</v>
      </c>
      <c r="CN77" s="747">
        <v>2711</v>
      </c>
      <c r="CO77" s="747">
        <v>55662</v>
      </c>
      <c r="CP77" s="746">
        <v>6.1</v>
      </c>
      <c r="CQ77" s="746">
        <v>5.6</v>
      </c>
      <c r="CR77" s="746">
        <v>18.2</v>
      </c>
      <c r="CS77" s="746">
        <v>38.299999999999997</v>
      </c>
      <c r="CT77" s="749">
        <v>323</v>
      </c>
    </row>
    <row r="78" spans="1:98" ht="27.75" customHeight="1">
      <c r="A78" s="666" t="s">
        <v>608</v>
      </c>
      <c r="B78" s="667" t="s">
        <v>609</v>
      </c>
      <c r="C78" s="667" t="s">
        <v>465</v>
      </c>
      <c r="D78" s="667">
        <v>23</v>
      </c>
      <c r="E78" s="667" t="s">
        <v>158</v>
      </c>
      <c r="F78" s="667">
        <v>3</v>
      </c>
      <c r="G78" s="668">
        <v>106470</v>
      </c>
      <c r="H78" s="668">
        <v>42293</v>
      </c>
      <c r="I78" s="727">
        <v>5695292</v>
      </c>
      <c r="J78" s="718">
        <v>9.6000000000000002E-2</v>
      </c>
      <c r="K78" s="713">
        <f>Q78/I78</f>
        <v>0.77926504909669247</v>
      </c>
      <c r="L78" s="713">
        <f>R78/I78</f>
        <v>7.4291888809212947E-2</v>
      </c>
      <c r="M78" s="713">
        <f>S78/I78</f>
        <v>5.4217588843557096E-2</v>
      </c>
      <c r="N78" s="713">
        <f>T78/I78</f>
        <v>5.9946706858928389E-2</v>
      </c>
      <c r="O78" s="713">
        <f>U78/I78</f>
        <v>1.0519214818133995E-2</v>
      </c>
      <c r="P78" s="713">
        <f>V78/I78</f>
        <v>2.4983969215274651E-2</v>
      </c>
      <c r="Q78" s="712">
        <v>4438142</v>
      </c>
      <c r="R78" s="712">
        <v>423114</v>
      </c>
      <c r="S78" s="712">
        <v>308785</v>
      </c>
      <c r="T78" s="712">
        <v>341414</v>
      </c>
      <c r="U78" s="712">
        <v>59910</v>
      </c>
      <c r="V78" s="712">
        <v>142291</v>
      </c>
      <c r="W78" s="727">
        <v>25.898653660000001</v>
      </c>
      <c r="X78" s="667">
        <v>4.9000000000000004</v>
      </c>
      <c r="Y78" s="716">
        <v>0.13700000000000001</v>
      </c>
      <c r="Z78" s="669">
        <v>0.06</v>
      </c>
      <c r="AA78" s="716">
        <v>0.64</v>
      </c>
      <c r="AB78" s="668">
        <v>32012</v>
      </c>
      <c r="AC78" s="667">
        <v>21</v>
      </c>
      <c r="AD78" s="667" t="s">
        <v>694</v>
      </c>
      <c r="AE78" s="667" t="s">
        <v>695</v>
      </c>
      <c r="AF78" s="288" t="s">
        <v>696</v>
      </c>
      <c r="AG78" s="288" t="s">
        <v>697</v>
      </c>
      <c r="AH78" s="288">
        <v>0</v>
      </c>
      <c r="AI78" s="288">
        <v>0</v>
      </c>
      <c r="AJ78" s="288">
        <v>0</v>
      </c>
      <c r="AK78" s="288">
        <v>1</v>
      </c>
      <c r="AL78" s="288">
        <v>1</v>
      </c>
      <c r="AM78" s="288">
        <v>0</v>
      </c>
      <c r="AN78" s="288">
        <v>0</v>
      </c>
      <c r="AO78" s="288">
        <v>0</v>
      </c>
      <c r="AP78" s="701">
        <v>1</v>
      </c>
      <c r="AQ78" s="701">
        <v>0</v>
      </c>
      <c r="AR78" s="701">
        <v>0</v>
      </c>
      <c r="AS78" s="671">
        <v>1</v>
      </c>
      <c r="AT78" s="671">
        <v>0</v>
      </c>
      <c r="AU78" s="671">
        <v>2</v>
      </c>
      <c r="AV78" s="671">
        <v>0</v>
      </c>
      <c r="AW78" s="671">
        <v>17</v>
      </c>
      <c r="AX78" s="671">
        <v>0</v>
      </c>
      <c r="AY78" s="671">
        <v>0</v>
      </c>
      <c r="AZ78" s="671">
        <v>1</v>
      </c>
      <c r="BA78" s="671">
        <v>2</v>
      </c>
      <c r="BB78" s="671">
        <v>0</v>
      </c>
      <c r="BC78" s="671">
        <v>1</v>
      </c>
      <c r="BD78" s="671">
        <v>0</v>
      </c>
      <c r="BE78" s="671">
        <v>0</v>
      </c>
      <c r="BF78" s="671">
        <v>0</v>
      </c>
      <c r="BG78" s="671">
        <v>6.1</v>
      </c>
      <c r="BH78" s="734">
        <v>2.4878492539999999</v>
      </c>
      <c r="BI78" s="734">
        <v>11.08329414</v>
      </c>
      <c r="BJ78" s="734">
        <v>23.65587502</v>
      </c>
      <c r="BK78" s="734">
        <v>11.80265384</v>
      </c>
      <c r="BL78" s="734">
        <v>3.3341222959999999</v>
      </c>
      <c r="BM78" s="734">
        <v>9.2622961549999996</v>
      </c>
      <c r="BN78" s="734">
        <v>84313</v>
      </c>
      <c r="BO78" s="734">
        <v>27.676867340000001</v>
      </c>
      <c r="BP78" s="734">
        <v>72.323132659999999</v>
      </c>
      <c r="BQ78" s="734">
        <v>7.4336717009999997</v>
      </c>
      <c r="BR78" s="741">
        <v>334</v>
      </c>
      <c r="BS78" s="672">
        <v>2015</v>
      </c>
      <c r="BT78" s="672">
        <v>0</v>
      </c>
      <c r="BV78" s="671" t="s">
        <v>698</v>
      </c>
      <c r="BW78" s="671">
        <v>1000</v>
      </c>
      <c r="BX78" s="672">
        <v>1000</v>
      </c>
      <c r="BY78" s="672">
        <v>67789.473684210519</v>
      </c>
      <c r="BZ78" s="672">
        <v>56000</v>
      </c>
      <c r="CA78" s="672">
        <v>1000</v>
      </c>
      <c r="CB78" s="672">
        <v>200000</v>
      </c>
      <c r="CD78" s="671">
        <v>3</v>
      </c>
      <c r="CE78" s="671">
        <v>1</v>
      </c>
      <c r="CF78" s="671">
        <v>1</v>
      </c>
      <c r="CG78" s="667" t="s">
        <v>699</v>
      </c>
      <c r="CH78" s="667" t="s">
        <v>616</v>
      </c>
      <c r="CI78" s="747">
        <v>42850</v>
      </c>
      <c r="CJ78" s="746">
        <v>9.9</v>
      </c>
      <c r="CK78" s="746">
        <v>15.6</v>
      </c>
      <c r="CL78" s="746">
        <v>10.1</v>
      </c>
      <c r="CM78" s="746">
        <v>44.7</v>
      </c>
      <c r="CN78" s="747">
        <v>2711</v>
      </c>
      <c r="CO78" s="747">
        <v>55662</v>
      </c>
      <c r="CP78" s="746">
        <v>6.1</v>
      </c>
      <c r="CQ78" s="746">
        <v>5.6</v>
      </c>
      <c r="CR78" s="746">
        <v>18.2</v>
      </c>
      <c r="CS78" s="746">
        <v>38.299999999999997</v>
      </c>
      <c r="CT78" s="749">
        <v>323</v>
      </c>
    </row>
    <row r="79" spans="1:98" ht="27.75" customHeight="1">
      <c r="A79" s="666" t="s">
        <v>608</v>
      </c>
      <c r="B79" s="667" t="s">
        <v>609</v>
      </c>
      <c r="C79" s="667" t="s">
        <v>465</v>
      </c>
      <c r="D79" s="667">
        <v>23</v>
      </c>
      <c r="E79" s="667" t="s">
        <v>158</v>
      </c>
      <c r="F79" s="667">
        <v>3</v>
      </c>
      <c r="G79" s="668">
        <v>106470</v>
      </c>
      <c r="H79" s="668">
        <v>42293</v>
      </c>
      <c r="I79" s="727">
        <v>5695292</v>
      </c>
      <c r="J79" s="718">
        <v>9.6000000000000002E-2</v>
      </c>
      <c r="K79" s="713">
        <f>Q79/I79</f>
        <v>0.77926504909669247</v>
      </c>
      <c r="L79" s="713">
        <f>R79/I79</f>
        <v>7.4291888809212947E-2</v>
      </c>
      <c r="M79" s="713">
        <f>S79/I79</f>
        <v>5.4217588843557096E-2</v>
      </c>
      <c r="N79" s="713">
        <f>T79/I79</f>
        <v>5.9946706858928389E-2</v>
      </c>
      <c r="O79" s="713">
        <f>U79/I79</f>
        <v>1.0519214818133995E-2</v>
      </c>
      <c r="P79" s="713">
        <f>V79/I79</f>
        <v>2.4983969215274651E-2</v>
      </c>
      <c r="Q79" s="712">
        <v>4438142</v>
      </c>
      <c r="R79" s="712">
        <v>423114</v>
      </c>
      <c r="S79" s="712">
        <v>308785</v>
      </c>
      <c r="T79" s="712">
        <v>341414</v>
      </c>
      <c r="U79" s="712">
        <v>59910</v>
      </c>
      <c r="V79" s="712">
        <v>142291</v>
      </c>
      <c r="W79" s="727">
        <v>25.898653660000001</v>
      </c>
      <c r="X79" s="667">
        <v>4.9000000000000004</v>
      </c>
      <c r="Y79" s="716">
        <v>0.13700000000000001</v>
      </c>
      <c r="Z79" s="669">
        <v>0.06</v>
      </c>
      <c r="AA79" s="716">
        <v>0.64</v>
      </c>
      <c r="AB79" s="668">
        <v>32012</v>
      </c>
      <c r="AC79" s="667">
        <v>21</v>
      </c>
      <c r="AD79" s="667" t="s">
        <v>617</v>
      </c>
      <c r="AE79" s="667" t="s">
        <v>618</v>
      </c>
      <c r="AF79" s="288" t="s">
        <v>619</v>
      </c>
      <c r="AG79" s="288" t="s">
        <v>172</v>
      </c>
      <c r="AH79" s="288">
        <v>0</v>
      </c>
      <c r="AI79" s="288">
        <v>0</v>
      </c>
      <c r="AJ79" s="288">
        <v>0</v>
      </c>
      <c r="AK79" s="288">
        <v>1</v>
      </c>
      <c r="AL79" s="288">
        <v>1</v>
      </c>
      <c r="AM79" s="288">
        <v>0</v>
      </c>
      <c r="AN79" s="288">
        <v>0</v>
      </c>
      <c r="AO79" s="288">
        <v>0</v>
      </c>
      <c r="AP79" s="701">
        <v>0</v>
      </c>
      <c r="AQ79" s="701">
        <v>0</v>
      </c>
      <c r="AR79" s="701">
        <v>1</v>
      </c>
      <c r="AS79" s="671">
        <v>0</v>
      </c>
      <c r="AT79" s="671">
        <v>6</v>
      </c>
      <c r="AU79" s="671">
        <v>1</v>
      </c>
      <c r="AV79" s="671">
        <v>1</v>
      </c>
      <c r="AW79" s="671">
        <v>17</v>
      </c>
      <c r="AX79" s="671">
        <v>0</v>
      </c>
      <c r="AY79" s="671">
        <v>0</v>
      </c>
      <c r="AZ79" s="671">
        <v>0</v>
      </c>
      <c r="BA79" s="671">
        <v>2</v>
      </c>
      <c r="BB79" s="671">
        <v>0</v>
      </c>
      <c r="BC79" s="671">
        <v>1</v>
      </c>
      <c r="BD79" s="671">
        <v>0</v>
      </c>
      <c r="BE79" s="671">
        <v>0</v>
      </c>
      <c r="BF79" s="671">
        <v>0</v>
      </c>
      <c r="BG79" s="671">
        <v>6.1</v>
      </c>
      <c r="BH79" s="734">
        <v>2.4878492539999999</v>
      </c>
      <c r="BI79" s="734">
        <v>11.08329414</v>
      </c>
      <c r="BJ79" s="734">
        <v>23.65587502</v>
      </c>
      <c r="BK79" s="734">
        <v>11.80265384</v>
      </c>
      <c r="BL79" s="734">
        <v>3.3341222959999999</v>
      </c>
      <c r="BM79" s="734">
        <v>9.2622961549999996</v>
      </c>
      <c r="BN79" s="734">
        <v>84313</v>
      </c>
      <c r="BO79" s="734">
        <v>27.676867340000001</v>
      </c>
      <c r="BP79" s="734">
        <v>72.323132659999999</v>
      </c>
      <c r="BQ79" s="734">
        <v>7.4336717009999997</v>
      </c>
      <c r="BR79" s="741">
        <v>334</v>
      </c>
      <c r="BS79" s="672">
        <v>2003</v>
      </c>
      <c r="BT79" s="672">
        <v>0</v>
      </c>
      <c r="BV79" s="671" t="s">
        <v>620</v>
      </c>
      <c r="BW79" s="671">
        <v>14000</v>
      </c>
      <c r="BX79" s="672">
        <v>56000</v>
      </c>
      <c r="BY79" s="672">
        <v>67789.473684210505</v>
      </c>
      <c r="BZ79" s="672">
        <v>56000</v>
      </c>
      <c r="CA79" s="672">
        <v>1000</v>
      </c>
      <c r="CB79" s="672">
        <v>200000</v>
      </c>
      <c r="CD79" s="671">
        <v>3</v>
      </c>
      <c r="CE79" s="671">
        <v>1</v>
      </c>
      <c r="CF79" s="671">
        <v>1</v>
      </c>
      <c r="CG79" s="667" t="s">
        <v>234</v>
      </c>
      <c r="CH79" s="667" t="s">
        <v>621</v>
      </c>
      <c r="CI79" s="747">
        <v>42850</v>
      </c>
      <c r="CJ79" s="746">
        <v>9.9</v>
      </c>
      <c r="CK79" s="746">
        <v>15.6</v>
      </c>
      <c r="CL79" s="746">
        <v>10.1</v>
      </c>
      <c r="CM79" s="746">
        <v>44.7</v>
      </c>
      <c r="CN79" s="747">
        <v>2711</v>
      </c>
      <c r="CO79" s="747">
        <v>55662</v>
      </c>
      <c r="CP79" s="746">
        <v>6.1</v>
      </c>
      <c r="CQ79" s="746">
        <v>5.6</v>
      </c>
      <c r="CR79" s="746">
        <v>18.2</v>
      </c>
      <c r="CS79" s="746">
        <v>38.299999999999997</v>
      </c>
      <c r="CT79" s="749">
        <v>323</v>
      </c>
    </row>
    <row r="80" spans="1:98" ht="27.75" customHeight="1">
      <c r="A80" s="666" t="s">
        <v>608</v>
      </c>
      <c r="B80" s="667" t="s">
        <v>609</v>
      </c>
      <c r="C80" s="667" t="s">
        <v>465</v>
      </c>
      <c r="D80" s="667">
        <v>23</v>
      </c>
      <c r="E80" s="667" t="s">
        <v>158</v>
      </c>
      <c r="F80" s="667">
        <v>3</v>
      </c>
      <c r="G80" s="668">
        <v>106470</v>
      </c>
      <c r="H80" s="668">
        <v>42293</v>
      </c>
      <c r="I80" s="727">
        <v>5695292</v>
      </c>
      <c r="J80" s="718">
        <v>9.6000000000000002E-2</v>
      </c>
      <c r="K80" s="713">
        <f>Q80/I80</f>
        <v>0.77926504909669247</v>
      </c>
      <c r="L80" s="713">
        <f>R80/I80</f>
        <v>7.4291888809212947E-2</v>
      </c>
      <c r="M80" s="713">
        <f>S80/I80</f>
        <v>5.4217588843557096E-2</v>
      </c>
      <c r="N80" s="713">
        <f>T80/I80</f>
        <v>5.9946706858928389E-2</v>
      </c>
      <c r="O80" s="713">
        <f>U80/I80</f>
        <v>1.0519214818133995E-2</v>
      </c>
      <c r="P80" s="713">
        <f>V80/I80</f>
        <v>2.4983969215274651E-2</v>
      </c>
      <c r="Q80" s="712">
        <v>4438142</v>
      </c>
      <c r="R80" s="712">
        <v>423114</v>
      </c>
      <c r="S80" s="712">
        <v>308785</v>
      </c>
      <c r="T80" s="712">
        <v>341414</v>
      </c>
      <c r="U80" s="712">
        <v>59910</v>
      </c>
      <c r="V80" s="712">
        <v>142291</v>
      </c>
      <c r="W80" s="727">
        <v>25.898653660000001</v>
      </c>
      <c r="X80" s="667">
        <v>4.9000000000000004</v>
      </c>
      <c r="Y80" s="716">
        <v>0.13700000000000001</v>
      </c>
      <c r="Z80" s="669">
        <v>0.06</v>
      </c>
      <c r="AA80" s="716">
        <v>0.64</v>
      </c>
      <c r="AB80" s="668">
        <v>32012</v>
      </c>
      <c r="AC80" s="667">
        <v>21</v>
      </c>
      <c r="AD80" s="667" t="s">
        <v>622</v>
      </c>
      <c r="AE80" s="667" t="s">
        <v>623</v>
      </c>
      <c r="AF80" s="288" t="s">
        <v>624</v>
      </c>
      <c r="AG80" s="288" t="s">
        <v>172</v>
      </c>
      <c r="AH80" s="288">
        <v>0</v>
      </c>
      <c r="AI80" s="288">
        <v>0</v>
      </c>
      <c r="AJ80" s="288">
        <v>0</v>
      </c>
      <c r="AK80" s="288">
        <v>1</v>
      </c>
      <c r="AL80" s="288">
        <v>0</v>
      </c>
      <c r="AM80" s="288">
        <v>0</v>
      </c>
      <c r="AN80" s="288">
        <v>0</v>
      </c>
      <c r="AO80" s="288">
        <v>0</v>
      </c>
      <c r="AP80" s="701">
        <v>1</v>
      </c>
      <c r="AQ80" s="701">
        <v>0</v>
      </c>
      <c r="AR80" s="701">
        <v>1</v>
      </c>
      <c r="AS80" s="671">
        <v>2</v>
      </c>
      <c r="AT80" s="671">
        <v>6</v>
      </c>
      <c r="AU80" s="671">
        <v>1</v>
      </c>
      <c r="AV80" s="671">
        <v>1</v>
      </c>
      <c r="AW80" s="671">
        <v>17</v>
      </c>
      <c r="AX80" s="671">
        <v>0</v>
      </c>
      <c r="AY80" s="671">
        <v>0</v>
      </c>
      <c r="AZ80" s="671">
        <v>0</v>
      </c>
      <c r="BA80" s="671">
        <v>2</v>
      </c>
      <c r="BB80" s="671">
        <v>0</v>
      </c>
      <c r="BC80" s="671">
        <v>1</v>
      </c>
      <c r="BD80" s="671">
        <v>0</v>
      </c>
      <c r="BE80" s="671">
        <v>0</v>
      </c>
      <c r="BF80" s="671">
        <v>0</v>
      </c>
      <c r="BG80" s="671">
        <v>6.1</v>
      </c>
      <c r="BH80" s="734">
        <v>2.4878492539999999</v>
      </c>
      <c r="BI80" s="734">
        <v>11.08329414</v>
      </c>
      <c r="BJ80" s="734">
        <v>23.65587502</v>
      </c>
      <c r="BK80" s="734">
        <v>11.80265384</v>
      </c>
      <c r="BL80" s="734">
        <v>3.3341222959999999</v>
      </c>
      <c r="BM80" s="734">
        <v>9.2622961549999996</v>
      </c>
      <c r="BN80" s="734">
        <v>84313</v>
      </c>
      <c r="BO80" s="734">
        <v>27.676867340000001</v>
      </c>
      <c r="BP80" s="734">
        <v>72.323132659999999</v>
      </c>
      <c r="BQ80" s="734">
        <v>7.4336717009999997</v>
      </c>
      <c r="BR80" s="741">
        <v>334</v>
      </c>
      <c r="BS80" s="685">
        <v>2003</v>
      </c>
      <c r="BT80" s="685">
        <v>0</v>
      </c>
      <c r="BU80" s="686"/>
      <c r="BV80" s="681" t="s">
        <v>625</v>
      </c>
      <c r="BW80" s="681">
        <v>41000</v>
      </c>
      <c r="BX80" s="672">
        <v>164000</v>
      </c>
      <c r="BY80" s="672">
        <v>67789.473684210505</v>
      </c>
      <c r="BZ80" s="672">
        <v>56000</v>
      </c>
      <c r="CA80" s="672">
        <v>1000</v>
      </c>
      <c r="CB80" s="672">
        <v>200000</v>
      </c>
      <c r="CC80" s="681"/>
      <c r="CD80" s="672">
        <v>3</v>
      </c>
      <c r="CE80" s="672">
        <v>1</v>
      </c>
      <c r="CF80" s="672">
        <v>1</v>
      </c>
      <c r="CG80" s="667" t="s">
        <v>234</v>
      </c>
      <c r="CH80" s="667" t="s">
        <v>626</v>
      </c>
      <c r="CI80" s="747">
        <v>42850</v>
      </c>
      <c r="CJ80" s="746">
        <v>9.9</v>
      </c>
      <c r="CK80" s="746">
        <v>15.6</v>
      </c>
      <c r="CL80" s="746">
        <v>10.1</v>
      </c>
      <c r="CM80" s="746">
        <v>44.7</v>
      </c>
      <c r="CN80" s="747">
        <v>2711</v>
      </c>
      <c r="CO80" s="747">
        <v>55662</v>
      </c>
      <c r="CP80" s="746">
        <v>6.1</v>
      </c>
      <c r="CQ80" s="746">
        <v>5.6</v>
      </c>
      <c r="CR80" s="746">
        <v>18.2</v>
      </c>
      <c r="CS80" s="746">
        <v>38.299999999999997</v>
      </c>
      <c r="CT80" s="749">
        <v>323</v>
      </c>
    </row>
    <row r="81" spans="1:98" ht="27.75" customHeight="1">
      <c r="A81" s="666" t="s">
        <v>608</v>
      </c>
      <c r="B81" s="667" t="s">
        <v>609</v>
      </c>
      <c r="C81" s="667" t="s">
        <v>465</v>
      </c>
      <c r="D81" s="667">
        <v>23</v>
      </c>
      <c r="E81" s="667" t="s">
        <v>158</v>
      </c>
      <c r="F81" s="667">
        <v>3</v>
      </c>
      <c r="G81" s="668">
        <v>106470</v>
      </c>
      <c r="H81" s="668">
        <v>42293</v>
      </c>
      <c r="I81" s="727">
        <v>5695292</v>
      </c>
      <c r="J81" s="718">
        <v>9.6000000000000002E-2</v>
      </c>
      <c r="K81" s="713">
        <f>Q81/I81</f>
        <v>0.77926504909669247</v>
      </c>
      <c r="L81" s="713">
        <f>R81/I81</f>
        <v>7.4291888809212947E-2</v>
      </c>
      <c r="M81" s="713">
        <f>S81/I81</f>
        <v>5.4217588843557096E-2</v>
      </c>
      <c r="N81" s="713">
        <f>T81/I81</f>
        <v>5.9946706858928389E-2</v>
      </c>
      <c r="O81" s="713">
        <f>U81/I81</f>
        <v>1.0519214818133995E-2</v>
      </c>
      <c r="P81" s="713">
        <f>V81/I81</f>
        <v>2.4983969215274651E-2</v>
      </c>
      <c r="Q81" s="712">
        <v>4438142</v>
      </c>
      <c r="R81" s="712">
        <v>423114</v>
      </c>
      <c r="S81" s="712">
        <v>308785</v>
      </c>
      <c r="T81" s="712">
        <v>341414</v>
      </c>
      <c r="U81" s="712">
        <v>59910</v>
      </c>
      <c r="V81" s="712">
        <v>142291</v>
      </c>
      <c r="W81" s="727">
        <v>25.898653660000001</v>
      </c>
      <c r="X81" s="667">
        <v>4.9000000000000004</v>
      </c>
      <c r="Y81" s="716">
        <v>0.13700000000000001</v>
      </c>
      <c r="Z81" s="669">
        <v>0.06</v>
      </c>
      <c r="AA81" s="716">
        <v>0.64</v>
      </c>
      <c r="AB81" s="668">
        <v>32012</v>
      </c>
      <c r="AC81" s="667">
        <v>21</v>
      </c>
      <c r="AD81" s="667" t="s">
        <v>627</v>
      </c>
      <c r="AE81" s="667" t="s">
        <v>628</v>
      </c>
      <c r="AF81" s="288" t="s">
        <v>629</v>
      </c>
      <c r="AG81" s="288" t="s">
        <v>172</v>
      </c>
      <c r="AH81" s="288">
        <v>0</v>
      </c>
      <c r="AI81" s="288">
        <v>0</v>
      </c>
      <c r="AJ81" s="288">
        <v>0</v>
      </c>
      <c r="AK81" s="288">
        <v>1</v>
      </c>
      <c r="AL81" s="288">
        <v>1</v>
      </c>
      <c r="AM81" s="288">
        <v>0</v>
      </c>
      <c r="AN81" s="288">
        <v>0</v>
      </c>
      <c r="AO81" s="288">
        <v>0</v>
      </c>
      <c r="AP81" s="701">
        <v>1</v>
      </c>
      <c r="AQ81" s="701">
        <v>0</v>
      </c>
      <c r="AR81" s="701">
        <v>0</v>
      </c>
      <c r="AS81" s="671">
        <v>2</v>
      </c>
      <c r="AT81" s="671">
        <v>6</v>
      </c>
      <c r="AU81" s="671">
        <v>1</v>
      </c>
      <c r="AV81" s="671">
        <v>1</v>
      </c>
      <c r="AW81" s="671">
        <v>17</v>
      </c>
      <c r="AX81" s="671">
        <v>0</v>
      </c>
      <c r="AY81" s="671">
        <v>0</v>
      </c>
      <c r="AZ81" s="671">
        <v>0</v>
      </c>
      <c r="BA81" s="671">
        <v>2</v>
      </c>
      <c r="BB81" s="671">
        <v>0</v>
      </c>
      <c r="BC81" s="671">
        <v>1</v>
      </c>
      <c r="BD81" s="671">
        <v>0</v>
      </c>
      <c r="BE81" s="671">
        <v>0</v>
      </c>
      <c r="BF81" s="671">
        <v>0</v>
      </c>
      <c r="BG81" s="671">
        <v>6.1</v>
      </c>
      <c r="BH81" s="734">
        <v>2.4878492539999999</v>
      </c>
      <c r="BI81" s="734">
        <v>11.08329414</v>
      </c>
      <c r="BJ81" s="734">
        <v>23.65587502</v>
      </c>
      <c r="BK81" s="734">
        <v>11.80265384</v>
      </c>
      <c r="BL81" s="734">
        <v>3.3341222959999999</v>
      </c>
      <c r="BM81" s="734">
        <v>9.2622961549999996</v>
      </c>
      <c r="BN81" s="734">
        <v>84313</v>
      </c>
      <c r="BO81" s="734">
        <v>27.676867340000001</v>
      </c>
      <c r="BP81" s="734">
        <v>72.323132659999999</v>
      </c>
      <c r="BQ81" s="734">
        <v>7.4336717009999997</v>
      </c>
      <c r="BR81" s="741">
        <v>334</v>
      </c>
      <c r="BS81" s="672">
        <v>2019</v>
      </c>
      <c r="BT81" s="672">
        <v>0</v>
      </c>
      <c r="BV81" s="671" t="s">
        <v>630</v>
      </c>
      <c r="BW81" s="671" t="s">
        <v>116</v>
      </c>
      <c r="BX81" s="672">
        <v>200000</v>
      </c>
      <c r="BY81" s="672">
        <f>SUM(BX63:BX81)/19</f>
        <v>49038.947368421053</v>
      </c>
      <c r="BZ81" s="672">
        <v>56000</v>
      </c>
      <c r="CA81" s="671">
        <v>1000</v>
      </c>
      <c r="CB81" s="672">
        <v>200000</v>
      </c>
      <c r="CD81" s="671">
        <v>3</v>
      </c>
      <c r="CE81" s="671">
        <v>5</v>
      </c>
      <c r="CF81" s="671">
        <v>0</v>
      </c>
      <c r="CG81" s="667" t="s">
        <v>631</v>
      </c>
      <c r="CH81" s="667" t="s">
        <v>279</v>
      </c>
      <c r="CI81" s="747">
        <v>42850</v>
      </c>
      <c r="CJ81" s="746">
        <v>9.9</v>
      </c>
      <c r="CK81" s="746">
        <v>15.6</v>
      </c>
      <c r="CL81" s="746">
        <v>10.1</v>
      </c>
      <c r="CM81" s="746">
        <v>44.7</v>
      </c>
      <c r="CN81" s="747">
        <v>2711</v>
      </c>
      <c r="CO81" s="747">
        <v>55662</v>
      </c>
      <c r="CP81" s="746">
        <v>6.1</v>
      </c>
      <c r="CQ81" s="746">
        <v>5.6</v>
      </c>
      <c r="CR81" s="746">
        <v>18.2</v>
      </c>
      <c r="CS81" s="746">
        <v>38.299999999999997</v>
      </c>
      <c r="CT81" s="749">
        <v>323</v>
      </c>
    </row>
    <row r="82" spans="1:98" ht="27.75" customHeight="1">
      <c r="A82" s="666" t="s">
        <v>608</v>
      </c>
      <c r="B82" s="667" t="s">
        <v>609</v>
      </c>
      <c r="C82" s="667" t="s">
        <v>465</v>
      </c>
      <c r="D82" s="667">
        <v>23</v>
      </c>
      <c r="E82" s="667" t="s">
        <v>158</v>
      </c>
      <c r="F82" s="667">
        <v>3</v>
      </c>
      <c r="G82" s="668">
        <v>106470</v>
      </c>
      <c r="H82" s="668">
        <v>42293</v>
      </c>
      <c r="I82" s="727">
        <v>5695292</v>
      </c>
      <c r="J82" s="718">
        <v>9.6000000000000002E-2</v>
      </c>
      <c r="K82" s="713">
        <f>Q82/I82</f>
        <v>0.77926504909669247</v>
      </c>
      <c r="L82" s="713">
        <f>R82/I82</f>
        <v>7.4291888809212947E-2</v>
      </c>
      <c r="M82" s="713">
        <f>S82/I82</f>
        <v>5.4217588843557096E-2</v>
      </c>
      <c r="N82" s="713">
        <f>T82/I82</f>
        <v>5.9946706858928389E-2</v>
      </c>
      <c r="O82" s="713">
        <f>U82/I82</f>
        <v>1.0519214818133995E-2</v>
      </c>
      <c r="P82" s="713">
        <f>V82/I82</f>
        <v>2.4983969215274651E-2</v>
      </c>
      <c r="Q82" s="712">
        <v>4438142</v>
      </c>
      <c r="R82" s="712">
        <v>423114</v>
      </c>
      <c r="S82" s="712">
        <v>308785</v>
      </c>
      <c r="T82" s="712">
        <v>341414</v>
      </c>
      <c r="U82" s="712">
        <v>59910</v>
      </c>
      <c r="V82" s="712">
        <v>142291</v>
      </c>
      <c r="W82" s="727">
        <v>25.898653660000001</v>
      </c>
      <c r="X82" s="667">
        <v>4.9000000000000004</v>
      </c>
      <c r="Y82" s="716">
        <v>0.13700000000000001</v>
      </c>
      <c r="Z82" s="669">
        <v>0.06</v>
      </c>
      <c r="AA82" s="716">
        <v>0.64</v>
      </c>
      <c r="AB82" s="668">
        <v>32012</v>
      </c>
      <c r="AC82" s="667">
        <v>21</v>
      </c>
      <c r="AD82" s="667" t="s">
        <v>632</v>
      </c>
      <c r="AE82" s="667" t="s">
        <v>618</v>
      </c>
      <c r="AF82" s="288" t="s">
        <v>633</v>
      </c>
      <c r="AG82" s="288" t="s">
        <v>187</v>
      </c>
      <c r="AH82" s="288">
        <v>0</v>
      </c>
      <c r="AI82" s="288">
        <v>0</v>
      </c>
      <c r="AJ82" s="288">
        <v>0</v>
      </c>
      <c r="AK82" s="288">
        <v>1</v>
      </c>
      <c r="AL82" s="288">
        <v>1</v>
      </c>
      <c r="AM82" s="288">
        <v>0</v>
      </c>
      <c r="AN82" s="288">
        <v>0</v>
      </c>
      <c r="AO82" s="288">
        <v>0</v>
      </c>
      <c r="AP82" s="701">
        <v>0</v>
      </c>
      <c r="AQ82" s="701">
        <v>0</v>
      </c>
      <c r="AR82" s="701">
        <v>1</v>
      </c>
      <c r="AS82" s="671">
        <v>0</v>
      </c>
      <c r="AT82" s="671">
        <v>9</v>
      </c>
      <c r="AU82" s="671">
        <v>1</v>
      </c>
      <c r="AV82" s="671">
        <v>1</v>
      </c>
      <c r="AW82" s="671">
        <v>17</v>
      </c>
      <c r="AX82" s="671">
        <v>0</v>
      </c>
      <c r="AY82" s="671">
        <v>0</v>
      </c>
      <c r="AZ82" s="671">
        <v>0</v>
      </c>
      <c r="BA82" s="671">
        <v>2</v>
      </c>
      <c r="BB82" s="671">
        <v>0</v>
      </c>
      <c r="BC82" s="671">
        <v>1</v>
      </c>
      <c r="BD82" s="671">
        <v>0</v>
      </c>
      <c r="BE82" s="671">
        <v>0</v>
      </c>
      <c r="BF82" s="671">
        <v>0</v>
      </c>
      <c r="BG82" s="671">
        <v>6.1</v>
      </c>
      <c r="BH82" s="734">
        <v>2.4878492539999999</v>
      </c>
      <c r="BI82" s="734">
        <v>11.08329414</v>
      </c>
      <c r="BJ82" s="734">
        <v>23.65587502</v>
      </c>
      <c r="BK82" s="734">
        <v>11.80265384</v>
      </c>
      <c r="BL82" s="734">
        <v>3.3341222959999999</v>
      </c>
      <c r="BM82" s="734">
        <v>9.2622961549999996</v>
      </c>
      <c r="BN82" s="734">
        <v>84313</v>
      </c>
      <c r="BO82" s="734">
        <v>27.676867340000001</v>
      </c>
      <c r="BP82" s="734">
        <v>72.323132659999999</v>
      </c>
      <c r="BQ82" s="734">
        <v>7.4336717009999997</v>
      </c>
      <c r="BR82" s="741">
        <v>334</v>
      </c>
      <c r="BS82" s="672">
        <v>2003</v>
      </c>
      <c r="BT82" s="672">
        <v>0</v>
      </c>
      <c r="BV82" s="674" t="s">
        <v>634</v>
      </c>
      <c r="BW82" s="674">
        <v>33000</v>
      </c>
      <c r="BX82" s="719">
        <v>132000</v>
      </c>
      <c r="BY82" s="672">
        <v>67789.473684210505</v>
      </c>
      <c r="BZ82" s="672">
        <v>56000</v>
      </c>
      <c r="CA82" s="672">
        <v>1000</v>
      </c>
      <c r="CB82" s="672">
        <v>200000</v>
      </c>
      <c r="CC82" s="674"/>
      <c r="CD82" s="674">
        <v>3</v>
      </c>
      <c r="CE82" s="674">
        <v>1</v>
      </c>
      <c r="CF82" s="674">
        <v>1</v>
      </c>
      <c r="CG82" s="667" t="s">
        <v>234</v>
      </c>
      <c r="CH82" s="667" t="s">
        <v>635</v>
      </c>
      <c r="CI82" s="747">
        <v>42850</v>
      </c>
      <c r="CJ82" s="746">
        <v>9.9</v>
      </c>
      <c r="CK82" s="746">
        <v>15.6</v>
      </c>
      <c r="CL82" s="746">
        <v>10.1</v>
      </c>
      <c r="CM82" s="746">
        <v>44.7</v>
      </c>
      <c r="CN82" s="747">
        <v>2711</v>
      </c>
      <c r="CO82" s="747">
        <v>55662</v>
      </c>
      <c r="CP82" s="746">
        <v>6.1</v>
      </c>
      <c r="CQ82" s="746">
        <v>5.6</v>
      </c>
      <c r="CR82" s="746">
        <v>18.2</v>
      </c>
      <c r="CS82" s="746">
        <v>38.299999999999997</v>
      </c>
      <c r="CT82" s="749">
        <v>323</v>
      </c>
    </row>
    <row r="83" spans="1:98" ht="27.75" customHeight="1">
      <c r="A83" s="666" t="s">
        <v>608</v>
      </c>
      <c r="B83" s="667" t="s">
        <v>609</v>
      </c>
      <c r="C83" s="667" t="s">
        <v>465</v>
      </c>
      <c r="D83" s="667">
        <v>23</v>
      </c>
      <c r="E83" s="667" t="s">
        <v>158</v>
      </c>
      <c r="F83" s="667">
        <v>3</v>
      </c>
      <c r="G83" s="668">
        <v>106470</v>
      </c>
      <c r="H83" s="668">
        <v>42293</v>
      </c>
      <c r="I83" s="727">
        <v>5695292</v>
      </c>
      <c r="J83" s="718">
        <v>9.6000000000000002E-2</v>
      </c>
      <c r="K83" s="713">
        <f>Q83/I83</f>
        <v>0.77926504909669247</v>
      </c>
      <c r="L83" s="713">
        <f>R83/I83</f>
        <v>7.4291888809212947E-2</v>
      </c>
      <c r="M83" s="713">
        <f>S83/I83</f>
        <v>5.4217588843557096E-2</v>
      </c>
      <c r="N83" s="713">
        <f>T83/I83</f>
        <v>5.9946706858928389E-2</v>
      </c>
      <c r="O83" s="713">
        <f>U83/I83</f>
        <v>1.0519214818133995E-2</v>
      </c>
      <c r="P83" s="713">
        <f>V83/I83</f>
        <v>2.4983969215274651E-2</v>
      </c>
      <c r="Q83" s="712">
        <v>4438142</v>
      </c>
      <c r="R83" s="712">
        <v>423114</v>
      </c>
      <c r="S83" s="712">
        <v>308785</v>
      </c>
      <c r="T83" s="712">
        <v>341414</v>
      </c>
      <c r="U83" s="712">
        <v>59910</v>
      </c>
      <c r="V83" s="712">
        <v>142291</v>
      </c>
      <c r="W83" s="727">
        <v>25.898653660000001</v>
      </c>
      <c r="X83" s="667">
        <v>4.9000000000000004</v>
      </c>
      <c r="Y83" s="716">
        <v>0.13700000000000001</v>
      </c>
      <c r="Z83" s="669">
        <v>0.06</v>
      </c>
      <c r="AA83" s="716">
        <v>0.64</v>
      </c>
      <c r="AB83" s="668">
        <v>32012</v>
      </c>
      <c r="AC83" s="667">
        <v>21</v>
      </c>
      <c r="AD83" s="667" t="s">
        <v>636</v>
      </c>
      <c r="AE83" s="667" t="s">
        <v>618</v>
      </c>
      <c r="AF83" s="288" t="s">
        <v>637</v>
      </c>
      <c r="AG83" s="288" t="s">
        <v>187</v>
      </c>
      <c r="AH83" s="288">
        <v>0</v>
      </c>
      <c r="AI83" s="288">
        <v>0</v>
      </c>
      <c r="AJ83" s="288">
        <v>0</v>
      </c>
      <c r="AK83" s="288">
        <v>1</v>
      </c>
      <c r="AL83" s="288">
        <v>0</v>
      </c>
      <c r="AM83" s="288">
        <v>0</v>
      </c>
      <c r="AN83" s="288">
        <v>0</v>
      </c>
      <c r="AO83" s="288">
        <v>0</v>
      </c>
      <c r="AP83" s="701">
        <v>0</v>
      </c>
      <c r="AQ83" s="701">
        <v>0</v>
      </c>
      <c r="AR83" s="701">
        <v>1</v>
      </c>
      <c r="AS83" s="671">
        <v>0</v>
      </c>
      <c r="AT83" s="671">
        <v>1</v>
      </c>
      <c r="AU83" s="671">
        <v>1</v>
      </c>
      <c r="AV83" s="671">
        <v>1</v>
      </c>
      <c r="AW83" s="671">
        <v>17</v>
      </c>
      <c r="AX83" s="671">
        <v>0</v>
      </c>
      <c r="AY83" s="671">
        <v>0</v>
      </c>
      <c r="AZ83" s="671">
        <v>0</v>
      </c>
      <c r="BA83" s="671">
        <v>2</v>
      </c>
      <c r="BB83" s="671">
        <v>0</v>
      </c>
      <c r="BC83" s="671">
        <v>1</v>
      </c>
      <c r="BD83" s="671">
        <v>0</v>
      </c>
      <c r="BE83" s="671">
        <v>0</v>
      </c>
      <c r="BF83" s="671">
        <v>0</v>
      </c>
      <c r="BG83" s="671">
        <v>6.1</v>
      </c>
      <c r="BH83" s="734">
        <v>2.4878492539999999</v>
      </c>
      <c r="BI83" s="734">
        <v>11.08329414</v>
      </c>
      <c r="BJ83" s="734">
        <v>23.65587502</v>
      </c>
      <c r="BK83" s="734">
        <v>11.80265384</v>
      </c>
      <c r="BL83" s="734">
        <v>3.3341222959999999</v>
      </c>
      <c r="BM83" s="734">
        <v>9.2622961549999996</v>
      </c>
      <c r="BN83" s="734">
        <v>84313</v>
      </c>
      <c r="BO83" s="734">
        <v>27.676867340000001</v>
      </c>
      <c r="BP83" s="734">
        <v>72.323132659999999</v>
      </c>
      <c r="BQ83" s="734">
        <v>7.4336717009999997</v>
      </c>
      <c r="BR83" s="741">
        <v>334</v>
      </c>
      <c r="BS83" s="672">
        <v>2003</v>
      </c>
      <c r="BT83" s="672">
        <v>0</v>
      </c>
      <c r="BV83" s="674" t="s">
        <v>638</v>
      </c>
      <c r="BW83" s="674">
        <v>33000</v>
      </c>
      <c r="BX83" s="719">
        <v>132000</v>
      </c>
      <c r="BY83" s="672">
        <v>67789.473684210505</v>
      </c>
      <c r="BZ83" s="672">
        <v>56000</v>
      </c>
      <c r="CA83" s="672">
        <v>1000</v>
      </c>
      <c r="CB83" s="672">
        <v>200000</v>
      </c>
      <c r="CC83" s="674"/>
      <c r="CD83" s="674">
        <v>3</v>
      </c>
      <c r="CE83" s="674">
        <v>1</v>
      </c>
      <c r="CF83" s="674">
        <v>1</v>
      </c>
      <c r="CG83" s="667" t="s">
        <v>234</v>
      </c>
      <c r="CH83" s="667" t="s">
        <v>616</v>
      </c>
      <c r="CI83" s="747">
        <v>42850</v>
      </c>
      <c r="CJ83" s="746">
        <v>9.9</v>
      </c>
      <c r="CK83" s="746">
        <v>15.6</v>
      </c>
      <c r="CL83" s="746">
        <v>10.1</v>
      </c>
      <c r="CM83" s="746">
        <v>44.7</v>
      </c>
      <c r="CN83" s="747">
        <v>2711</v>
      </c>
      <c r="CO83" s="747">
        <v>55662</v>
      </c>
      <c r="CP83" s="746">
        <v>6.1</v>
      </c>
      <c r="CQ83" s="746">
        <v>5.6</v>
      </c>
      <c r="CR83" s="746">
        <v>18.2</v>
      </c>
      <c r="CS83" s="746">
        <v>38.299999999999997</v>
      </c>
      <c r="CT83" s="749">
        <v>323</v>
      </c>
    </row>
    <row r="84" spans="1:98" ht="27.75" customHeight="1">
      <c r="A84" s="666" t="s">
        <v>608</v>
      </c>
      <c r="B84" s="667" t="s">
        <v>609</v>
      </c>
      <c r="C84" s="667" t="s">
        <v>465</v>
      </c>
      <c r="D84" s="667">
        <v>23</v>
      </c>
      <c r="E84" s="667" t="s">
        <v>158</v>
      </c>
      <c r="F84" s="667">
        <v>3</v>
      </c>
      <c r="G84" s="668">
        <v>106470</v>
      </c>
      <c r="H84" s="668">
        <v>42293</v>
      </c>
      <c r="I84" s="727">
        <v>5695292</v>
      </c>
      <c r="J84" s="718">
        <v>9.6000000000000002E-2</v>
      </c>
      <c r="K84" s="713">
        <f>Q84/I84</f>
        <v>0.77926504909669247</v>
      </c>
      <c r="L84" s="713">
        <f>R84/I84</f>
        <v>7.4291888809212947E-2</v>
      </c>
      <c r="M84" s="713">
        <f>S84/I84</f>
        <v>5.4217588843557096E-2</v>
      </c>
      <c r="N84" s="713">
        <f>T84/I84</f>
        <v>5.9946706858928389E-2</v>
      </c>
      <c r="O84" s="713">
        <f>U84/I84</f>
        <v>1.0519214818133995E-2</v>
      </c>
      <c r="P84" s="713">
        <f>V84/I84</f>
        <v>2.4983969215274651E-2</v>
      </c>
      <c r="Q84" s="712">
        <v>4438142</v>
      </c>
      <c r="R84" s="712">
        <v>423114</v>
      </c>
      <c r="S84" s="712">
        <v>308785</v>
      </c>
      <c r="T84" s="712">
        <v>341414</v>
      </c>
      <c r="U84" s="712">
        <v>59910</v>
      </c>
      <c r="V84" s="712">
        <v>142291</v>
      </c>
      <c r="W84" s="727">
        <v>25.898653660000001</v>
      </c>
      <c r="X84" s="667">
        <v>4.9000000000000004</v>
      </c>
      <c r="Y84" s="716">
        <v>0.13700000000000001</v>
      </c>
      <c r="Z84" s="669">
        <v>0.06</v>
      </c>
      <c r="AA84" s="716">
        <v>0.64</v>
      </c>
      <c r="AB84" s="668">
        <v>32012</v>
      </c>
      <c r="AC84" s="667">
        <v>21</v>
      </c>
      <c r="AD84" s="667" t="s">
        <v>639</v>
      </c>
      <c r="AE84" s="667" t="s">
        <v>640</v>
      </c>
      <c r="AF84" s="288" t="s">
        <v>641</v>
      </c>
      <c r="AG84" s="288" t="s">
        <v>642</v>
      </c>
      <c r="AH84" s="288">
        <v>0</v>
      </c>
      <c r="AI84" s="288">
        <v>0</v>
      </c>
      <c r="AJ84" s="288">
        <v>0</v>
      </c>
      <c r="AK84" s="288">
        <v>1</v>
      </c>
      <c r="AL84" s="288">
        <v>1</v>
      </c>
      <c r="AM84" s="288">
        <v>0</v>
      </c>
      <c r="AN84" s="288">
        <v>0</v>
      </c>
      <c r="AO84" s="288">
        <v>0</v>
      </c>
      <c r="AP84" s="701">
        <v>1</v>
      </c>
      <c r="AQ84" s="701">
        <v>0</v>
      </c>
      <c r="AR84" s="701">
        <v>0</v>
      </c>
      <c r="AS84" s="671">
        <v>2</v>
      </c>
      <c r="AT84" s="671">
        <v>9</v>
      </c>
      <c r="AU84" s="671">
        <v>1</v>
      </c>
      <c r="AV84" s="671">
        <v>1</v>
      </c>
      <c r="AW84" s="671">
        <v>17</v>
      </c>
      <c r="AX84" s="671">
        <v>0</v>
      </c>
      <c r="AY84" s="671">
        <v>0</v>
      </c>
      <c r="AZ84" s="671">
        <v>0</v>
      </c>
      <c r="BA84" s="671">
        <v>2</v>
      </c>
      <c r="BB84" s="671">
        <v>0</v>
      </c>
      <c r="BC84" s="671">
        <v>1</v>
      </c>
      <c r="BD84" s="671">
        <v>0</v>
      </c>
      <c r="BE84" s="671">
        <v>0</v>
      </c>
      <c r="BF84" s="671">
        <v>0</v>
      </c>
      <c r="BG84" s="671">
        <v>6.1</v>
      </c>
      <c r="BH84" s="734">
        <v>2.4878492539999999</v>
      </c>
      <c r="BI84" s="734">
        <v>11.08329414</v>
      </c>
      <c r="BJ84" s="734">
        <v>23.65587502</v>
      </c>
      <c r="BK84" s="734">
        <v>11.80265384</v>
      </c>
      <c r="BL84" s="734">
        <v>3.3341222959999999</v>
      </c>
      <c r="BM84" s="734">
        <v>9.2622961549999996</v>
      </c>
      <c r="BN84" s="734">
        <v>84313</v>
      </c>
      <c r="BO84" s="734">
        <v>27.676867340000001</v>
      </c>
      <c r="BP84" s="734">
        <v>72.323132659999999</v>
      </c>
      <c r="BQ84" s="734">
        <v>7.4336717009999997</v>
      </c>
      <c r="BR84" s="741">
        <v>334</v>
      </c>
      <c r="BS84" s="672">
        <v>2003</v>
      </c>
      <c r="BT84" s="672">
        <v>0</v>
      </c>
      <c r="BV84" s="702" t="s">
        <v>643</v>
      </c>
      <c r="BW84" s="702" t="s">
        <v>116</v>
      </c>
      <c r="BX84" s="719" t="s">
        <v>116</v>
      </c>
      <c r="BY84" s="672">
        <v>67789.473684210519</v>
      </c>
      <c r="BZ84" s="672">
        <v>56000</v>
      </c>
      <c r="CA84" s="672">
        <v>1000</v>
      </c>
      <c r="CB84" s="672">
        <v>200000</v>
      </c>
      <c r="CC84" s="674"/>
      <c r="CD84" s="674">
        <v>3</v>
      </c>
      <c r="CE84" s="674">
        <v>2</v>
      </c>
      <c r="CF84" s="674">
        <v>1</v>
      </c>
      <c r="CG84" s="667" t="s">
        <v>644</v>
      </c>
      <c r="CH84" s="667" t="s">
        <v>645</v>
      </c>
      <c r="CI84" s="747">
        <v>42850</v>
      </c>
      <c r="CJ84" s="746">
        <v>9.9</v>
      </c>
      <c r="CK84" s="746">
        <v>15.6</v>
      </c>
      <c r="CL84" s="746">
        <v>10.1</v>
      </c>
      <c r="CM84" s="746">
        <v>44.7</v>
      </c>
      <c r="CN84" s="747">
        <v>2711</v>
      </c>
      <c r="CO84" s="747">
        <v>55662</v>
      </c>
      <c r="CP84" s="746">
        <v>6.1</v>
      </c>
      <c r="CQ84" s="746">
        <v>5.6</v>
      </c>
      <c r="CR84" s="746">
        <v>18.2</v>
      </c>
      <c r="CS84" s="746">
        <v>38.299999999999997</v>
      </c>
      <c r="CT84" s="749">
        <v>323</v>
      </c>
    </row>
    <row r="85" spans="1:98" ht="27.75" customHeight="1">
      <c r="A85" s="666" t="s">
        <v>608</v>
      </c>
      <c r="B85" s="667" t="s">
        <v>609</v>
      </c>
      <c r="C85" s="667" t="s">
        <v>465</v>
      </c>
      <c r="D85" s="667">
        <v>23</v>
      </c>
      <c r="E85" s="667" t="s">
        <v>158</v>
      </c>
      <c r="F85" s="667">
        <v>3</v>
      </c>
      <c r="G85" s="668">
        <v>106470</v>
      </c>
      <c r="H85" s="668">
        <v>42293</v>
      </c>
      <c r="I85" s="727">
        <v>5695292</v>
      </c>
      <c r="J85" s="718">
        <v>9.6000000000000002E-2</v>
      </c>
      <c r="K85" s="713">
        <f>Q85/I85</f>
        <v>0.77926504909669247</v>
      </c>
      <c r="L85" s="713">
        <f>R85/I85</f>
        <v>7.4291888809212947E-2</v>
      </c>
      <c r="M85" s="713">
        <f>S85/I85</f>
        <v>5.4217588843557096E-2</v>
      </c>
      <c r="N85" s="713">
        <f>T85/I85</f>
        <v>5.9946706858928389E-2</v>
      </c>
      <c r="O85" s="713">
        <f>U85/I85</f>
        <v>1.0519214818133995E-2</v>
      </c>
      <c r="P85" s="713">
        <f>V85/I85</f>
        <v>2.4983969215274651E-2</v>
      </c>
      <c r="Q85" s="712">
        <v>4438142</v>
      </c>
      <c r="R85" s="712">
        <v>423114</v>
      </c>
      <c r="S85" s="712">
        <v>308785</v>
      </c>
      <c r="T85" s="712">
        <v>341414</v>
      </c>
      <c r="U85" s="712">
        <v>59910</v>
      </c>
      <c r="V85" s="712">
        <v>142291</v>
      </c>
      <c r="W85" s="727">
        <v>25.898653660000001</v>
      </c>
      <c r="X85" s="667">
        <v>4.9000000000000004</v>
      </c>
      <c r="Y85" s="716">
        <v>0.13700000000000001</v>
      </c>
      <c r="Z85" s="669">
        <v>0.06</v>
      </c>
      <c r="AA85" s="716">
        <v>0.64</v>
      </c>
      <c r="AB85" s="668">
        <v>32012</v>
      </c>
      <c r="AC85" s="667">
        <v>21</v>
      </c>
      <c r="AD85" s="667" t="s">
        <v>646</v>
      </c>
      <c r="AE85" s="667" t="s">
        <v>647</v>
      </c>
      <c r="AF85" s="288" t="s">
        <v>648</v>
      </c>
      <c r="AG85" s="288" t="s">
        <v>162</v>
      </c>
      <c r="AH85" s="288">
        <v>0</v>
      </c>
      <c r="AI85" s="288">
        <v>0</v>
      </c>
      <c r="AJ85" s="288">
        <v>0</v>
      </c>
      <c r="AK85" s="288">
        <v>1</v>
      </c>
      <c r="AL85" s="288">
        <v>0</v>
      </c>
      <c r="AM85" s="288">
        <v>0</v>
      </c>
      <c r="AN85" s="288">
        <v>0</v>
      </c>
      <c r="AO85" s="288">
        <v>0</v>
      </c>
      <c r="AP85" s="701">
        <v>0</v>
      </c>
      <c r="AQ85" s="701">
        <v>0</v>
      </c>
      <c r="AR85" s="701">
        <v>0</v>
      </c>
      <c r="AS85" s="671">
        <v>0</v>
      </c>
      <c r="AT85" s="671">
        <v>5</v>
      </c>
      <c r="AU85" s="671">
        <v>1</v>
      </c>
      <c r="AV85" s="671">
        <v>1</v>
      </c>
      <c r="AW85" s="671">
        <v>17</v>
      </c>
      <c r="AX85" s="671">
        <v>0</v>
      </c>
      <c r="AY85" s="671">
        <v>0</v>
      </c>
      <c r="AZ85" s="671">
        <v>0</v>
      </c>
      <c r="BA85" s="671">
        <v>2</v>
      </c>
      <c r="BB85" s="671">
        <v>0</v>
      </c>
      <c r="BC85" s="671">
        <v>1</v>
      </c>
      <c r="BD85" s="671">
        <v>0</v>
      </c>
      <c r="BE85" s="671">
        <v>0</v>
      </c>
      <c r="BF85" s="671">
        <v>0</v>
      </c>
      <c r="BG85" s="671">
        <v>6.1</v>
      </c>
      <c r="BH85" s="734">
        <v>2.4878492539999999</v>
      </c>
      <c r="BI85" s="734">
        <v>11.08329414</v>
      </c>
      <c r="BJ85" s="734">
        <v>23.65587502</v>
      </c>
      <c r="BK85" s="734">
        <v>11.80265384</v>
      </c>
      <c r="BL85" s="734">
        <v>3.3341222959999999</v>
      </c>
      <c r="BM85" s="734">
        <v>9.2622961549999996</v>
      </c>
      <c r="BN85" s="734">
        <v>84313</v>
      </c>
      <c r="BO85" s="734">
        <v>27.676867340000001</v>
      </c>
      <c r="BP85" s="734">
        <v>72.323132659999999</v>
      </c>
      <c r="BQ85" s="734">
        <v>7.4336717009999997</v>
      </c>
      <c r="BR85" s="741">
        <v>334</v>
      </c>
      <c r="BS85" s="672" t="s">
        <v>116</v>
      </c>
      <c r="BV85" s="702" t="s">
        <v>649</v>
      </c>
      <c r="BW85" s="674">
        <v>10000</v>
      </c>
      <c r="BX85" s="719">
        <v>20000</v>
      </c>
      <c r="BY85" s="672">
        <v>67789.473684210519</v>
      </c>
      <c r="BZ85" s="672">
        <v>56000</v>
      </c>
      <c r="CA85" s="672">
        <v>1000</v>
      </c>
      <c r="CB85" s="672">
        <v>200000</v>
      </c>
      <c r="CC85" s="674"/>
      <c r="CD85" s="674">
        <v>3</v>
      </c>
      <c r="CE85" s="674">
        <v>1</v>
      </c>
      <c r="CF85" s="674">
        <v>1</v>
      </c>
      <c r="CG85" s="667" t="s">
        <v>234</v>
      </c>
      <c r="CH85" s="667" t="s">
        <v>616</v>
      </c>
      <c r="CI85" s="747">
        <v>42850</v>
      </c>
      <c r="CJ85" s="746">
        <v>9.9</v>
      </c>
      <c r="CK85" s="746">
        <v>15.6</v>
      </c>
      <c r="CL85" s="746">
        <v>10.1</v>
      </c>
      <c r="CM85" s="746">
        <v>44.7</v>
      </c>
      <c r="CN85" s="747">
        <v>2711</v>
      </c>
      <c r="CO85" s="747">
        <v>55662</v>
      </c>
      <c r="CP85" s="746">
        <v>6.1</v>
      </c>
      <c r="CQ85" s="746">
        <v>5.6</v>
      </c>
      <c r="CR85" s="746">
        <v>18.2</v>
      </c>
      <c r="CS85" s="746">
        <v>38.299999999999997</v>
      </c>
      <c r="CT85" s="749">
        <v>323</v>
      </c>
    </row>
    <row r="86" spans="1:98" ht="27.75" customHeight="1">
      <c r="A86" s="666" t="s">
        <v>608</v>
      </c>
      <c r="B86" s="667" t="s">
        <v>609</v>
      </c>
      <c r="C86" s="667" t="s">
        <v>465</v>
      </c>
      <c r="D86" s="667">
        <v>23</v>
      </c>
      <c r="E86" s="667" t="s">
        <v>158</v>
      </c>
      <c r="F86" s="667">
        <v>3</v>
      </c>
      <c r="G86" s="668">
        <v>106470</v>
      </c>
      <c r="H86" s="668">
        <v>42293</v>
      </c>
      <c r="I86" s="727">
        <v>5695292</v>
      </c>
      <c r="J86" s="718">
        <v>9.6000000000000002E-2</v>
      </c>
      <c r="K86" s="713">
        <f>Q86/I86</f>
        <v>0.77926504909669247</v>
      </c>
      <c r="L86" s="713">
        <f>R86/I86</f>
        <v>7.4291888809212947E-2</v>
      </c>
      <c r="M86" s="713">
        <f>S86/I86</f>
        <v>5.4217588843557096E-2</v>
      </c>
      <c r="N86" s="713">
        <f>T86/I86</f>
        <v>5.9946706858928389E-2</v>
      </c>
      <c r="O86" s="713">
        <f>U86/I86</f>
        <v>1.0519214818133995E-2</v>
      </c>
      <c r="P86" s="713">
        <f>V86/I86</f>
        <v>2.4983969215274651E-2</v>
      </c>
      <c r="Q86" s="712">
        <v>4438142</v>
      </c>
      <c r="R86" s="712">
        <v>423114</v>
      </c>
      <c r="S86" s="712">
        <v>308785</v>
      </c>
      <c r="T86" s="712">
        <v>341414</v>
      </c>
      <c r="U86" s="712">
        <v>59910</v>
      </c>
      <c r="V86" s="712">
        <v>142291</v>
      </c>
      <c r="W86" s="727">
        <v>25.898653660000001</v>
      </c>
      <c r="X86" s="667">
        <v>4.9000000000000004</v>
      </c>
      <c r="Y86" s="716">
        <v>0.13700000000000001</v>
      </c>
      <c r="Z86" s="669">
        <v>0.06</v>
      </c>
      <c r="AA86" s="716">
        <v>0.64</v>
      </c>
      <c r="AB86" s="668">
        <v>32012</v>
      </c>
      <c r="AC86" s="667">
        <v>21</v>
      </c>
      <c r="AD86" s="667" t="s">
        <v>650</v>
      </c>
      <c r="AE86" s="667" t="s">
        <v>618</v>
      </c>
      <c r="AF86" s="288" t="s">
        <v>651</v>
      </c>
      <c r="AG86" s="288" t="s">
        <v>162</v>
      </c>
      <c r="AH86" s="288">
        <v>0</v>
      </c>
      <c r="AI86" s="288">
        <v>0</v>
      </c>
      <c r="AJ86" s="288">
        <v>0</v>
      </c>
      <c r="AK86" s="288">
        <v>1</v>
      </c>
      <c r="AL86" s="288">
        <v>1</v>
      </c>
      <c r="AM86" s="288">
        <v>0</v>
      </c>
      <c r="AN86" s="288">
        <v>0</v>
      </c>
      <c r="AO86" s="288">
        <v>0</v>
      </c>
      <c r="AP86" s="701">
        <v>0</v>
      </c>
      <c r="AQ86" s="701">
        <v>0</v>
      </c>
      <c r="AR86" s="701">
        <v>1</v>
      </c>
      <c r="AS86" s="671">
        <v>0</v>
      </c>
      <c r="AT86" s="671">
        <v>5</v>
      </c>
      <c r="AU86" s="671">
        <v>1</v>
      </c>
      <c r="AV86" s="671">
        <v>1</v>
      </c>
      <c r="AW86" s="671">
        <v>17</v>
      </c>
      <c r="AX86" s="671">
        <v>0</v>
      </c>
      <c r="AY86" s="671">
        <v>0</v>
      </c>
      <c r="AZ86" s="671">
        <v>0</v>
      </c>
      <c r="BA86" s="671">
        <v>2</v>
      </c>
      <c r="BB86" s="671">
        <v>0</v>
      </c>
      <c r="BC86" s="671">
        <v>1</v>
      </c>
      <c r="BD86" s="671">
        <v>0</v>
      </c>
      <c r="BE86" s="671">
        <v>0</v>
      </c>
      <c r="BF86" s="671">
        <v>0</v>
      </c>
      <c r="BG86" s="671">
        <v>6.1</v>
      </c>
      <c r="BH86" s="734">
        <v>2.4878492539999999</v>
      </c>
      <c r="BI86" s="734">
        <v>11.08329414</v>
      </c>
      <c r="BJ86" s="734">
        <v>23.65587502</v>
      </c>
      <c r="BK86" s="734">
        <v>11.80265384</v>
      </c>
      <c r="BL86" s="734">
        <v>3.3341222959999999</v>
      </c>
      <c r="BM86" s="734">
        <v>9.2622961549999996</v>
      </c>
      <c r="BN86" s="734">
        <v>84313</v>
      </c>
      <c r="BO86" s="734">
        <v>27.676867340000001</v>
      </c>
      <c r="BP86" s="734">
        <v>72.323132659999999</v>
      </c>
      <c r="BQ86" s="734">
        <v>7.4336717009999997</v>
      </c>
      <c r="BR86" s="741">
        <v>334</v>
      </c>
      <c r="BS86" s="672">
        <v>2021</v>
      </c>
      <c r="BT86" s="672">
        <v>1</v>
      </c>
      <c r="BV86" s="674" t="s">
        <v>652</v>
      </c>
      <c r="BW86" s="674">
        <v>11000</v>
      </c>
      <c r="BX86" s="719">
        <v>112000</v>
      </c>
      <c r="BY86" s="672">
        <v>67789.473684210505</v>
      </c>
      <c r="BZ86" s="672">
        <v>56000</v>
      </c>
      <c r="CA86" s="672">
        <v>1000</v>
      </c>
      <c r="CB86" s="672">
        <v>200000</v>
      </c>
      <c r="CC86" s="674"/>
      <c r="CD86" s="674">
        <v>3</v>
      </c>
      <c r="CE86" s="674">
        <v>1</v>
      </c>
      <c r="CF86" s="674">
        <v>1</v>
      </c>
      <c r="CG86" s="667" t="s">
        <v>234</v>
      </c>
      <c r="CH86" s="667" t="s">
        <v>635</v>
      </c>
      <c r="CI86" s="747">
        <v>42850</v>
      </c>
      <c r="CJ86" s="746">
        <v>9.9</v>
      </c>
      <c r="CK86" s="746">
        <v>15.6</v>
      </c>
      <c r="CL86" s="746">
        <v>10.1</v>
      </c>
      <c r="CM86" s="746">
        <v>44.7</v>
      </c>
      <c r="CN86" s="747">
        <v>2711</v>
      </c>
      <c r="CO86" s="747">
        <v>55662</v>
      </c>
      <c r="CP86" s="746">
        <v>6.1</v>
      </c>
      <c r="CQ86" s="746">
        <v>5.6</v>
      </c>
      <c r="CR86" s="746">
        <v>18.2</v>
      </c>
      <c r="CS86" s="746">
        <v>38.299999999999997</v>
      </c>
      <c r="CT86" s="749">
        <v>323</v>
      </c>
    </row>
    <row r="87" spans="1:98" ht="27.75" customHeight="1">
      <c r="A87" s="666" t="s">
        <v>608</v>
      </c>
      <c r="B87" s="667" t="s">
        <v>609</v>
      </c>
      <c r="C87" s="667" t="s">
        <v>465</v>
      </c>
      <c r="D87" s="667">
        <v>23</v>
      </c>
      <c r="E87" s="667" t="s">
        <v>158</v>
      </c>
      <c r="F87" s="667">
        <v>3</v>
      </c>
      <c r="G87" s="668">
        <v>106470</v>
      </c>
      <c r="H87" s="668">
        <v>42293</v>
      </c>
      <c r="I87" s="727">
        <v>5695292</v>
      </c>
      <c r="J87" s="718">
        <v>9.6000000000000002E-2</v>
      </c>
      <c r="K87" s="713">
        <f>Q87/I87</f>
        <v>0.77926504909669247</v>
      </c>
      <c r="L87" s="713">
        <f>R87/I87</f>
        <v>7.4291888809212947E-2</v>
      </c>
      <c r="M87" s="713">
        <f>S87/I87</f>
        <v>5.4217588843557096E-2</v>
      </c>
      <c r="N87" s="713">
        <f>T87/I87</f>
        <v>5.9946706858928389E-2</v>
      </c>
      <c r="O87" s="713">
        <f>U87/I87</f>
        <v>1.0519214818133995E-2</v>
      </c>
      <c r="P87" s="713">
        <f>V87/I87</f>
        <v>2.4983969215274651E-2</v>
      </c>
      <c r="Q87" s="712">
        <v>4438142</v>
      </c>
      <c r="R87" s="712">
        <v>423114</v>
      </c>
      <c r="S87" s="712">
        <v>308785</v>
      </c>
      <c r="T87" s="712">
        <v>341414</v>
      </c>
      <c r="U87" s="712">
        <v>59910</v>
      </c>
      <c r="V87" s="712">
        <v>142291</v>
      </c>
      <c r="W87" s="727">
        <v>25.898653660000001</v>
      </c>
      <c r="X87" s="667">
        <v>4.9000000000000004</v>
      </c>
      <c r="Y87" s="716">
        <v>0.13700000000000001</v>
      </c>
      <c r="Z87" s="669">
        <v>0.06</v>
      </c>
      <c r="AA87" s="716">
        <v>0.64</v>
      </c>
      <c r="AB87" s="668">
        <v>32012</v>
      </c>
      <c r="AC87" s="667">
        <v>21</v>
      </c>
      <c r="AD87" s="667" t="s">
        <v>653</v>
      </c>
      <c r="AE87" s="667" t="s">
        <v>654</v>
      </c>
      <c r="AF87" s="288" t="s">
        <v>655</v>
      </c>
      <c r="AG87" s="288" t="s">
        <v>162</v>
      </c>
      <c r="AH87" s="288">
        <v>0</v>
      </c>
      <c r="AI87" s="288">
        <v>0</v>
      </c>
      <c r="AJ87" s="288">
        <v>0</v>
      </c>
      <c r="AK87" s="288">
        <v>1</v>
      </c>
      <c r="AL87" s="288">
        <v>0</v>
      </c>
      <c r="AM87" s="288">
        <v>0</v>
      </c>
      <c r="AN87" s="288">
        <v>0</v>
      </c>
      <c r="AO87" s="288">
        <v>0</v>
      </c>
      <c r="AP87" s="701">
        <v>0</v>
      </c>
      <c r="AQ87" s="701">
        <v>0</v>
      </c>
      <c r="AR87" s="701">
        <v>0</v>
      </c>
      <c r="AS87" s="671">
        <v>0</v>
      </c>
      <c r="AT87" s="671">
        <v>5</v>
      </c>
      <c r="AU87" s="671">
        <v>1</v>
      </c>
      <c r="AV87" s="671">
        <v>1</v>
      </c>
      <c r="AW87" s="671">
        <v>17</v>
      </c>
      <c r="AX87" s="671">
        <v>0</v>
      </c>
      <c r="AY87" s="671">
        <v>0</v>
      </c>
      <c r="AZ87" s="671">
        <v>0</v>
      </c>
      <c r="BA87" s="671">
        <v>2</v>
      </c>
      <c r="BB87" s="671">
        <v>0</v>
      </c>
      <c r="BC87" s="671">
        <v>1</v>
      </c>
      <c r="BD87" s="671">
        <v>0</v>
      </c>
      <c r="BE87" s="671">
        <v>0</v>
      </c>
      <c r="BF87" s="671">
        <v>0</v>
      </c>
      <c r="BG87" s="671">
        <v>6.1</v>
      </c>
      <c r="BH87" s="734">
        <v>2.4878492539999999</v>
      </c>
      <c r="BI87" s="734">
        <v>11.08329414</v>
      </c>
      <c r="BJ87" s="734">
        <v>23.65587502</v>
      </c>
      <c r="BK87" s="734">
        <v>11.80265384</v>
      </c>
      <c r="BL87" s="734">
        <v>3.3341222959999999</v>
      </c>
      <c r="BM87" s="734">
        <v>9.2622961549999996</v>
      </c>
      <c r="BN87" s="734">
        <v>84313</v>
      </c>
      <c r="BO87" s="734">
        <v>27.676867340000001</v>
      </c>
      <c r="BP87" s="734">
        <v>72.323132659999999</v>
      </c>
      <c r="BQ87" s="734">
        <v>7.4336717009999997</v>
      </c>
      <c r="BR87" s="741">
        <v>334</v>
      </c>
      <c r="BS87" s="672">
        <v>2021</v>
      </c>
      <c r="BT87" s="672">
        <v>1</v>
      </c>
      <c r="BV87" s="674" t="s">
        <v>656</v>
      </c>
      <c r="BW87" s="674">
        <v>11000</v>
      </c>
      <c r="BX87" s="719">
        <v>112000</v>
      </c>
      <c r="BY87" s="672">
        <v>67789.473684210505</v>
      </c>
      <c r="BZ87" s="672">
        <v>56000</v>
      </c>
      <c r="CA87" s="672">
        <v>1000</v>
      </c>
      <c r="CB87" s="672">
        <v>200000</v>
      </c>
      <c r="CC87" s="674"/>
      <c r="CD87" s="674">
        <v>3</v>
      </c>
      <c r="CE87" s="674">
        <v>1</v>
      </c>
      <c r="CF87" s="674">
        <v>1</v>
      </c>
      <c r="CG87" s="667" t="s">
        <v>234</v>
      </c>
      <c r="CH87" s="667" t="s">
        <v>616</v>
      </c>
      <c r="CI87" s="747">
        <v>42850</v>
      </c>
      <c r="CJ87" s="746">
        <v>9.9</v>
      </c>
      <c r="CK87" s="746">
        <v>15.6</v>
      </c>
      <c r="CL87" s="746">
        <v>10.1</v>
      </c>
      <c r="CM87" s="746">
        <v>44.7</v>
      </c>
      <c r="CN87" s="747">
        <v>2711</v>
      </c>
      <c r="CO87" s="747">
        <v>55662</v>
      </c>
      <c r="CP87" s="746">
        <v>6.1</v>
      </c>
      <c r="CQ87" s="746">
        <v>5.6</v>
      </c>
      <c r="CR87" s="746">
        <v>18.2</v>
      </c>
      <c r="CS87" s="746">
        <v>38.299999999999997</v>
      </c>
      <c r="CT87" s="749">
        <v>323</v>
      </c>
    </row>
    <row r="88" spans="1:98" ht="27.75" customHeight="1">
      <c r="A88" s="666" t="s">
        <v>608</v>
      </c>
      <c r="B88" s="667" t="s">
        <v>609</v>
      </c>
      <c r="C88" s="667" t="s">
        <v>465</v>
      </c>
      <c r="D88" s="667">
        <v>23</v>
      </c>
      <c r="E88" s="667" t="s">
        <v>158</v>
      </c>
      <c r="F88" s="667">
        <v>3</v>
      </c>
      <c r="G88" s="668">
        <v>106470</v>
      </c>
      <c r="H88" s="668">
        <v>42293</v>
      </c>
      <c r="I88" s="727">
        <v>5695292</v>
      </c>
      <c r="J88" s="718">
        <v>9.6000000000000002E-2</v>
      </c>
      <c r="K88" s="713">
        <f>Q88/I88</f>
        <v>0.77926504909669247</v>
      </c>
      <c r="L88" s="713">
        <f>R88/I88</f>
        <v>7.4291888809212947E-2</v>
      </c>
      <c r="M88" s="713">
        <f>S88/I88</f>
        <v>5.4217588843557096E-2</v>
      </c>
      <c r="N88" s="713">
        <f>T88/I88</f>
        <v>5.9946706858928389E-2</v>
      </c>
      <c r="O88" s="713">
        <f>U88/I88</f>
        <v>1.0519214818133995E-2</v>
      </c>
      <c r="P88" s="713">
        <f>V88/I88</f>
        <v>2.4983969215274651E-2</v>
      </c>
      <c r="Q88" s="712">
        <v>4438142</v>
      </c>
      <c r="R88" s="712">
        <v>423114</v>
      </c>
      <c r="S88" s="712">
        <v>308785</v>
      </c>
      <c r="T88" s="712">
        <v>341414</v>
      </c>
      <c r="U88" s="712">
        <v>59910</v>
      </c>
      <c r="V88" s="712">
        <v>142291</v>
      </c>
      <c r="W88" s="727">
        <v>25.898653660000001</v>
      </c>
      <c r="X88" s="667">
        <v>4.9000000000000004</v>
      </c>
      <c r="Y88" s="716">
        <v>0.13700000000000001</v>
      </c>
      <c r="Z88" s="669">
        <v>0.06</v>
      </c>
      <c r="AA88" s="716">
        <v>0.64</v>
      </c>
      <c r="AB88" s="668">
        <v>32012</v>
      </c>
      <c r="AC88" s="667">
        <v>21</v>
      </c>
      <c r="AD88" s="667" t="s">
        <v>664</v>
      </c>
      <c r="AE88" s="667" t="s">
        <v>618</v>
      </c>
      <c r="AF88" s="288" t="s">
        <v>665</v>
      </c>
      <c r="AG88" s="288" t="s">
        <v>214</v>
      </c>
      <c r="AH88" s="288">
        <v>0</v>
      </c>
      <c r="AI88" s="288">
        <v>0</v>
      </c>
      <c r="AJ88" s="288">
        <v>0</v>
      </c>
      <c r="AK88" s="288">
        <v>1</v>
      </c>
      <c r="AL88" s="288">
        <v>0</v>
      </c>
      <c r="AM88" s="288">
        <v>0</v>
      </c>
      <c r="AN88" s="288">
        <v>0</v>
      </c>
      <c r="AO88" s="288">
        <v>0</v>
      </c>
      <c r="AP88" s="701">
        <v>1</v>
      </c>
      <c r="AQ88" s="701">
        <v>0</v>
      </c>
      <c r="AR88" s="701">
        <v>1</v>
      </c>
      <c r="AS88" s="671">
        <v>2</v>
      </c>
      <c r="AT88" s="671">
        <v>3</v>
      </c>
      <c r="AU88" s="671">
        <v>1</v>
      </c>
      <c r="AV88" s="671">
        <v>1</v>
      </c>
      <c r="AW88" s="671">
        <v>17</v>
      </c>
      <c r="AX88" s="671">
        <v>0</v>
      </c>
      <c r="AY88" s="671">
        <v>0</v>
      </c>
      <c r="AZ88" s="671">
        <v>0</v>
      </c>
      <c r="BA88" s="671">
        <v>2</v>
      </c>
      <c r="BB88" s="671">
        <v>0</v>
      </c>
      <c r="BC88" s="671">
        <v>1</v>
      </c>
      <c r="BD88" s="671">
        <v>0</v>
      </c>
      <c r="BE88" s="671">
        <v>0</v>
      </c>
      <c r="BF88" s="671">
        <v>0</v>
      </c>
      <c r="BG88" s="671">
        <v>6.1</v>
      </c>
      <c r="BH88" s="734">
        <v>2.4878492539999999</v>
      </c>
      <c r="BI88" s="734">
        <v>11.08329414</v>
      </c>
      <c r="BJ88" s="734">
        <v>23.65587502</v>
      </c>
      <c r="BK88" s="734">
        <v>11.80265384</v>
      </c>
      <c r="BL88" s="734">
        <v>3.3341222959999999</v>
      </c>
      <c r="BM88" s="734">
        <v>9.2622961549999996</v>
      </c>
      <c r="BN88" s="734">
        <v>84313</v>
      </c>
      <c r="BO88" s="734">
        <v>27.676867340000001</v>
      </c>
      <c r="BP88" s="734">
        <v>72.323132659999999</v>
      </c>
      <c r="BQ88" s="734">
        <v>7.4336717009999997</v>
      </c>
      <c r="BR88" s="741">
        <v>334</v>
      </c>
      <c r="BS88" s="743">
        <v>2003</v>
      </c>
      <c r="BT88" s="685">
        <v>0</v>
      </c>
      <c r="BV88" s="681" t="s">
        <v>666</v>
      </c>
      <c r="BW88" s="681">
        <v>6000</v>
      </c>
      <c r="BX88" s="672">
        <v>24000</v>
      </c>
      <c r="BY88" s="672">
        <v>67789.473684210519</v>
      </c>
      <c r="BZ88" s="672">
        <v>56000</v>
      </c>
      <c r="CA88" s="672">
        <v>1000</v>
      </c>
      <c r="CB88" s="672">
        <v>200000</v>
      </c>
      <c r="CC88" s="681"/>
      <c r="CD88" s="672">
        <v>3</v>
      </c>
      <c r="CE88" s="672">
        <v>1</v>
      </c>
      <c r="CF88" s="672">
        <v>1</v>
      </c>
      <c r="CG88" s="667" t="s">
        <v>234</v>
      </c>
      <c r="CH88" s="667" t="s">
        <v>626</v>
      </c>
      <c r="CI88" s="747">
        <v>42850</v>
      </c>
      <c r="CJ88" s="746">
        <v>9.9</v>
      </c>
      <c r="CK88" s="746">
        <v>15.6</v>
      </c>
      <c r="CL88" s="746">
        <v>10.1</v>
      </c>
      <c r="CM88" s="746">
        <v>44.7</v>
      </c>
      <c r="CN88" s="747">
        <v>2711</v>
      </c>
      <c r="CO88" s="747">
        <v>55662</v>
      </c>
      <c r="CP88" s="746">
        <v>6.1</v>
      </c>
      <c r="CQ88" s="746">
        <v>5.6</v>
      </c>
      <c r="CR88" s="746">
        <v>18.2</v>
      </c>
      <c r="CS88" s="746">
        <v>38.299999999999997</v>
      </c>
      <c r="CT88" s="749">
        <v>323</v>
      </c>
    </row>
    <row r="89" spans="1:98" ht="27.75" customHeight="1">
      <c r="A89" s="666" t="s">
        <v>608</v>
      </c>
      <c r="B89" s="667" t="s">
        <v>609</v>
      </c>
      <c r="C89" s="667" t="s">
        <v>465</v>
      </c>
      <c r="D89" s="667">
        <v>23</v>
      </c>
      <c r="E89" s="667" t="s">
        <v>158</v>
      </c>
      <c r="F89" s="667">
        <v>3</v>
      </c>
      <c r="G89" s="668">
        <v>106470</v>
      </c>
      <c r="H89" s="668">
        <v>42293</v>
      </c>
      <c r="I89" s="727">
        <v>5695292</v>
      </c>
      <c r="J89" s="718">
        <v>9.6000000000000002E-2</v>
      </c>
      <c r="K89" s="713">
        <f>Q89/I89</f>
        <v>0.77926504909669247</v>
      </c>
      <c r="L89" s="713">
        <f>R89/I89</f>
        <v>7.4291888809212947E-2</v>
      </c>
      <c r="M89" s="713">
        <f>S89/I89</f>
        <v>5.4217588843557096E-2</v>
      </c>
      <c r="N89" s="713">
        <f>T89/I89</f>
        <v>5.9946706858928389E-2</v>
      </c>
      <c r="O89" s="713">
        <f>U89/I89</f>
        <v>1.0519214818133995E-2</v>
      </c>
      <c r="P89" s="713">
        <f>V89/I89</f>
        <v>2.4983969215274651E-2</v>
      </c>
      <c r="Q89" s="712">
        <v>4438142</v>
      </c>
      <c r="R89" s="712">
        <v>423114</v>
      </c>
      <c r="S89" s="712">
        <v>308785</v>
      </c>
      <c r="T89" s="712">
        <v>341414</v>
      </c>
      <c r="U89" s="712">
        <v>59910</v>
      </c>
      <c r="V89" s="712">
        <v>142291</v>
      </c>
      <c r="W89" s="727">
        <v>25.898653660000001</v>
      </c>
      <c r="X89" s="667">
        <v>4.9000000000000004</v>
      </c>
      <c r="Y89" s="716">
        <v>0.13700000000000001</v>
      </c>
      <c r="Z89" s="669">
        <v>0.06</v>
      </c>
      <c r="AA89" s="716">
        <v>0.64</v>
      </c>
      <c r="AB89" s="668">
        <v>32012</v>
      </c>
      <c r="AC89" s="667">
        <v>21</v>
      </c>
      <c r="AD89" s="667" t="s">
        <v>667</v>
      </c>
      <c r="AE89" s="667" t="s">
        <v>618</v>
      </c>
      <c r="AF89" s="288" t="s">
        <v>668</v>
      </c>
      <c r="AG89" s="288" t="s">
        <v>214</v>
      </c>
      <c r="AH89" s="288">
        <v>0</v>
      </c>
      <c r="AI89" s="288">
        <v>0</v>
      </c>
      <c r="AJ89" s="288">
        <v>0</v>
      </c>
      <c r="AK89" s="288">
        <v>1</v>
      </c>
      <c r="AL89" s="288">
        <v>1</v>
      </c>
      <c r="AM89" s="288">
        <v>0</v>
      </c>
      <c r="AN89" s="288">
        <v>0</v>
      </c>
      <c r="AO89" s="288">
        <v>0</v>
      </c>
      <c r="AP89" s="701">
        <v>0</v>
      </c>
      <c r="AQ89" s="701">
        <v>0</v>
      </c>
      <c r="AR89" s="701">
        <v>1</v>
      </c>
      <c r="AS89" s="671">
        <v>0</v>
      </c>
      <c r="AT89" s="671">
        <v>3</v>
      </c>
      <c r="AU89" s="671">
        <v>1</v>
      </c>
      <c r="AV89" s="671">
        <v>1</v>
      </c>
      <c r="AW89" s="671">
        <v>17</v>
      </c>
      <c r="AX89" s="671">
        <v>0</v>
      </c>
      <c r="AY89" s="671">
        <v>0</v>
      </c>
      <c r="AZ89" s="671">
        <v>0</v>
      </c>
      <c r="BA89" s="671">
        <v>2</v>
      </c>
      <c r="BB89" s="671">
        <v>0</v>
      </c>
      <c r="BC89" s="671">
        <v>1</v>
      </c>
      <c r="BD89" s="671">
        <v>0</v>
      </c>
      <c r="BE89" s="671">
        <v>0</v>
      </c>
      <c r="BF89" s="671">
        <v>0</v>
      </c>
      <c r="BG89" s="671">
        <v>6.1</v>
      </c>
      <c r="BH89" s="734">
        <v>2.4878492539999999</v>
      </c>
      <c r="BI89" s="734">
        <v>11.08329414</v>
      </c>
      <c r="BJ89" s="734">
        <v>23.65587502</v>
      </c>
      <c r="BK89" s="734">
        <v>11.80265384</v>
      </c>
      <c r="BL89" s="734">
        <v>3.3341222959999999</v>
      </c>
      <c r="BM89" s="734">
        <v>9.2622961549999996</v>
      </c>
      <c r="BN89" s="734">
        <v>84313</v>
      </c>
      <c r="BO89" s="734">
        <v>27.676867340000001</v>
      </c>
      <c r="BP89" s="734">
        <v>72.323132659999999</v>
      </c>
      <c r="BQ89" s="734">
        <v>7.4336717009999997</v>
      </c>
      <c r="BR89" s="741">
        <v>334</v>
      </c>
      <c r="BS89" s="672">
        <v>2003</v>
      </c>
      <c r="BT89" s="672">
        <v>0</v>
      </c>
      <c r="BV89" s="671" t="s">
        <v>669</v>
      </c>
      <c r="BW89" s="671">
        <v>6000</v>
      </c>
      <c r="BX89" s="672">
        <v>24000</v>
      </c>
      <c r="BY89" s="672">
        <v>67789.473684210505</v>
      </c>
      <c r="BZ89" s="672">
        <v>56000</v>
      </c>
      <c r="CA89" s="672">
        <v>1000</v>
      </c>
      <c r="CB89" s="672">
        <v>200000</v>
      </c>
      <c r="CD89" s="671">
        <v>3</v>
      </c>
      <c r="CE89" s="671">
        <v>1</v>
      </c>
      <c r="CF89" s="671">
        <v>1</v>
      </c>
      <c r="CG89" s="667" t="s">
        <v>234</v>
      </c>
      <c r="CH89" s="667" t="s">
        <v>635</v>
      </c>
      <c r="CI89" s="747">
        <v>42850</v>
      </c>
      <c r="CJ89" s="746">
        <v>9.9</v>
      </c>
      <c r="CK89" s="746">
        <v>15.6</v>
      </c>
      <c r="CL89" s="746">
        <v>10.1</v>
      </c>
      <c r="CM89" s="746">
        <v>44.7</v>
      </c>
      <c r="CN89" s="747">
        <v>2711</v>
      </c>
      <c r="CO89" s="747">
        <v>55662</v>
      </c>
      <c r="CP89" s="746">
        <v>6.1</v>
      </c>
      <c r="CQ89" s="746">
        <v>5.6</v>
      </c>
      <c r="CR89" s="746">
        <v>18.2</v>
      </c>
      <c r="CS89" s="746">
        <v>38.299999999999997</v>
      </c>
      <c r="CT89" s="749">
        <v>323</v>
      </c>
    </row>
    <row r="90" spans="1:98" ht="27.75" customHeight="1">
      <c r="A90" s="666" t="s">
        <v>608</v>
      </c>
      <c r="B90" s="667" t="s">
        <v>609</v>
      </c>
      <c r="C90" s="667" t="s">
        <v>465</v>
      </c>
      <c r="D90" s="667">
        <v>23</v>
      </c>
      <c r="E90" s="667" t="s">
        <v>158</v>
      </c>
      <c r="F90" s="667">
        <v>3</v>
      </c>
      <c r="G90" s="668">
        <v>106470</v>
      </c>
      <c r="H90" s="668">
        <v>42293</v>
      </c>
      <c r="I90" s="727">
        <v>5695292</v>
      </c>
      <c r="J90" s="718">
        <v>9.6000000000000002E-2</v>
      </c>
      <c r="K90" s="713">
        <f>Q90/I90</f>
        <v>0.77926504909669247</v>
      </c>
      <c r="L90" s="713">
        <f>R90/I90</f>
        <v>7.4291888809212947E-2</v>
      </c>
      <c r="M90" s="713">
        <f>S90/I90</f>
        <v>5.4217588843557096E-2</v>
      </c>
      <c r="N90" s="713">
        <f>T90/I90</f>
        <v>5.9946706858928389E-2</v>
      </c>
      <c r="O90" s="713">
        <f>U90/I90</f>
        <v>1.0519214818133995E-2</v>
      </c>
      <c r="P90" s="713">
        <f>V90/I90</f>
        <v>2.4983969215274651E-2</v>
      </c>
      <c r="Q90" s="712">
        <v>4438142</v>
      </c>
      <c r="R90" s="712">
        <v>423114</v>
      </c>
      <c r="S90" s="712">
        <v>308785</v>
      </c>
      <c r="T90" s="712">
        <v>341414</v>
      </c>
      <c r="U90" s="712">
        <v>59910</v>
      </c>
      <c r="V90" s="712">
        <v>142291</v>
      </c>
      <c r="W90" s="727">
        <v>25.898653660000001</v>
      </c>
      <c r="X90" s="667">
        <v>4.9000000000000004</v>
      </c>
      <c r="Y90" s="716">
        <v>0.13700000000000001</v>
      </c>
      <c r="Z90" s="669">
        <v>0.06</v>
      </c>
      <c r="AA90" s="716">
        <v>0.64</v>
      </c>
      <c r="AB90" s="668">
        <v>32012</v>
      </c>
      <c r="AC90" s="667">
        <v>21</v>
      </c>
      <c r="AD90" s="667" t="s">
        <v>670</v>
      </c>
      <c r="AE90" s="667" t="s">
        <v>618</v>
      </c>
      <c r="AF90" s="288" t="s">
        <v>671</v>
      </c>
      <c r="AG90" s="288" t="s">
        <v>214</v>
      </c>
      <c r="AH90" s="288">
        <v>0</v>
      </c>
      <c r="AI90" s="288">
        <v>0</v>
      </c>
      <c r="AJ90" s="288">
        <v>0</v>
      </c>
      <c r="AK90" s="288">
        <v>1</v>
      </c>
      <c r="AL90" s="288">
        <v>0</v>
      </c>
      <c r="AM90" s="288">
        <v>0</v>
      </c>
      <c r="AN90" s="288">
        <v>0</v>
      </c>
      <c r="AO90" s="288">
        <v>0</v>
      </c>
      <c r="AP90" s="701">
        <v>1</v>
      </c>
      <c r="AQ90" s="701">
        <v>0</v>
      </c>
      <c r="AR90" s="701">
        <v>1</v>
      </c>
      <c r="AS90" s="671">
        <v>0</v>
      </c>
      <c r="AT90" s="671">
        <v>4</v>
      </c>
      <c r="AU90" s="671">
        <v>1</v>
      </c>
      <c r="AV90" s="671">
        <v>1</v>
      </c>
      <c r="AW90" s="671">
        <v>17</v>
      </c>
      <c r="AX90" s="671">
        <v>0</v>
      </c>
      <c r="AY90" s="671">
        <v>0</v>
      </c>
      <c r="AZ90" s="671">
        <v>0</v>
      </c>
      <c r="BA90" s="671">
        <v>2</v>
      </c>
      <c r="BB90" s="671">
        <v>0</v>
      </c>
      <c r="BC90" s="671">
        <v>1</v>
      </c>
      <c r="BD90" s="671">
        <v>0</v>
      </c>
      <c r="BE90" s="671">
        <v>0</v>
      </c>
      <c r="BF90" s="671">
        <v>0</v>
      </c>
      <c r="BG90" s="671">
        <v>6.1</v>
      </c>
      <c r="BH90" s="734">
        <v>2.4878492539999999</v>
      </c>
      <c r="BI90" s="734">
        <v>11.08329414</v>
      </c>
      <c r="BJ90" s="734">
        <v>23.65587502</v>
      </c>
      <c r="BK90" s="734">
        <v>11.80265384</v>
      </c>
      <c r="BL90" s="734">
        <v>3.3341222959999999</v>
      </c>
      <c r="BM90" s="734">
        <v>9.2622961549999996</v>
      </c>
      <c r="BN90" s="734">
        <v>84313</v>
      </c>
      <c r="BO90" s="734">
        <v>27.676867340000001</v>
      </c>
      <c r="BP90" s="734">
        <v>72.323132659999999</v>
      </c>
      <c r="BQ90" s="734">
        <v>7.4336717009999997</v>
      </c>
      <c r="BR90" s="741">
        <v>334</v>
      </c>
      <c r="BS90" s="672">
        <v>2023</v>
      </c>
      <c r="BT90" s="672">
        <v>1</v>
      </c>
      <c r="BV90" s="671" t="s">
        <v>672</v>
      </c>
      <c r="BW90" s="671">
        <v>9000</v>
      </c>
      <c r="BX90" s="672">
        <v>36000</v>
      </c>
      <c r="BY90" s="672">
        <v>67789.473684210505</v>
      </c>
      <c r="BZ90" s="672">
        <v>56000</v>
      </c>
      <c r="CA90" s="672">
        <v>1000</v>
      </c>
      <c r="CB90" s="672">
        <v>200000</v>
      </c>
      <c r="CD90" s="671">
        <v>3</v>
      </c>
      <c r="CE90" s="671">
        <v>1</v>
      </c>
      <c r="CF90" s="671">
        <v>1</v>
      </c>
      <c r="CG90" s="667" t="s">
        <v>234</v>
      </c>
      <c r="CH90" s="667" t="s">
        <v>626</v>
      </c>
      <c r="CI90" s="747">
        <v>42850</v>
      </c>
      <c r="CJ90" s="746">
        <v>9.9</v>
      </c>
      <c r="CK90" s="746">
        <v>15.6</v>
      </c>
      <c r="CL90" s="746">
        <v>10.1</v>
      </c>
      <c r="CM90" s="746">
        <v>44.7</v>
      </c>
      <c r="CN90" s="747">
        <v>2711</v>
      </c>
      <c r="CO90" s="747">
        <v>55662</v>
      </c>
      <c r="CP90" s="746">
        <v>6.1</v>
      </c>
      <c r="CQ90" s="746">
        <v>5.6</v>
      </c>
      <c r="CR90" s="746">
        <v>18.2</v>
      </c>
      <c r="CS90" s="746">
        <v>38.299999999999997</v>
      </c>
      <c r="CT90" s="749">
        <v>323</v>
      </c>
    </row>
    <row r="91" spans="1:98" ht="27.75" customHeight="1">
      <c r="A91" s="666" t="s">
        <v>608</v>
      </c>
      <c r="B91" s="667" t="s">
        <v>609</v>
      </c>
      <c r="C91" s="667" t="s">
        <v>465</v>
      </c>
      <c r="D91" s="667">
        <v>23</v>
      </c>
      <c r="E91" s="667" t="s">
        <v>158</v>
      </c>
      <c r="F91" s="667">
        <v>3</v>
      </c>
      <c r="G91" s="668">
        <v>106470</v>
      </c>
      <c r="H91" s="668">
        <v>42293</v>
      </c>
      <c r="I91" s="727">
        <v>5695292</v>
      </c>
      <c r="J91" s="718">
        <v>9.6000000000000002E-2</v>
      </c>
      <c r="K91" s="713">
        <f>Q91/I91</f>
        <v>0.77926504909669247</v>
      </c>
      <c r="L91" s="713">
        <f>R91/I91</f>
        <v>7.4291888809212947E-2</v>
      </c>
      <c r="M91" s="713">
        <f>S91/I91</f>
        <v>5.4217588843557096E-2</v>
      </c>
      <c r="N91" s="713">
        <f>T91/I91</f>
        <v>5.9946706858928389E-2</v>
      </c>
      <c r="O91" s="713">
        <f>U91/I91</f>
        <v>1.0519214818133995E-2</v>
      </c>
      <c r="P91" s="713">
        <f>V91/I91</f>
        <v>2.4983969215274651E-2</v>
      </c>
      <c r="Q91" s="712">
        <v>4438142</v>
      </c>
      <c r="R91" s="712">
        <v>423114</v>
      </c>
      <c r="S91" s="712">
        <v>308785</v>
      </c>
      <c r="T91" s="712">
        <v>341414</v>
      </c>
      <c r="U91" s="712">
        <v>59910</v>
      </c>
      <c r="V91" s="712">
        <v>142291</v>
      </c>
      <c r="W91" s="727">
        <v>25.898653660000001</v>
      </c>
      <c r="X91" s="667">
        <v>4.9000000000000004</v>
      </c>
      <c r="Y91" s="716">
        <v>0.13700000000000001</v>
      </c>
      <c r="Z91" s="669">
        <v>0.06</v>
      </c>
      <c r="AA91" s="716">
        <v>0.64</v>
      </c>
      <c r="AB91" s="668">
        <v>32012</v>
      </c>
      <c r="AC91" s="667">
        <v>21</v>
      </c>
      <c r="AD91" s="667" t="s">
        <v>673</v>
      </c>
      <c r="AE91" s="667" t="s">
        <v>618</v>
      </c>
      <c r="AF91" s="288" t="s">
        <v>674</v>
      </c>
      <c r="AG91" s="288" t="s">
        <v>214</v>
      </c>
      <c r="AH91" s="288">
        <v>0</v>
      </c>
      <c r="AI91" s="288">
        <v>0</v>
      </c>
      <c r="AJ91" s="288">
        <v>0</v>
      </c>
      <c r="AK91" s="288">
        <v>1</v>
      </c>
      <c r="AL91" s="288">
        <v>1</v>
      </c>
      <c r="AM91" s="288">
        <v>0</v>
      </c>
      <c r="AN91" s="288">
        <v>0</v>
      </c>
      <c r="AO91" s="288">
        <v>0</v>
      </c>
      <c r="AP91" s="701">
        <v>0</v>
      </c>
      <c r="AQ91" s="701">
        <v>0</v>
      </c>
      <c r="AR91" s="701">
        <v>1</v>
      </c>
      <c r="AS91" s="671">
        <v>2</v>
      </c>
      <c r="AT91" s="671">
        <v>3</v>
      </c>
      <c r="AU91" s="671">
        <v>1</v>
      </c>
      <c r="AV91" s="671">
        <v>1</v>
      </c>
      <c r="AW91" s="671">
        <v>17</v>
      </c>
      <c r="AX91" s="671">
        <v>0</v>
      </c>
      <c r="AY91" s="671">
        <v>0</v>
      </c>
      <c r="AZ91" s="671">
        <v>0</v>
      </c>
      <c r="BA91" s="671">
        <v>2</v>
      </c>
      <c r="BB91" s="671">
        <v>0</v>
      </c>
      <c r="BC91" s="671">
        <v>1</v>
      </c>
      <c r="BD91" s="671">
        <v>0</v>
      </c>
      <c r="BE91" s="671">
        <v>0</v>
      </c>
      <c r="BF91" s="671">
        <v>0</v>
      </c>
      <c r="BG91" s="671">
        <v>6.1</v>
      </c>
      <c r="BH91" s="734">
        <v>2.4878492539999999</v>
      </c>
      <c r="BI91" s="734">
        <v>11.08329414</v>
      </c>
      <c r="BJ91" s="734">
        <v>23.65587502</v>
      </c>
      <c r="BK91" s="734">
        <v>11.80265384</v>
      </c>
      <c r="BL91" s="734">
        <v>3.3341222959999999</v>
      </c>
      <c r="BM91" s="734">
        <v>9.2622961549999996</v>
      </c>
      <c r="BN91" s="734">
        <v>84313</v>
      </c>
      <c r="BO91" s="734">
        <v>27.676867340000001</v>
      </c>
      <c r="BP91" s="734">
        <v>72.323132659999999</v>
      </c>
      <c r="BQ91" s="734">
        <v>7.4336717009999997</v>
      </c>
      <c r="BR91" s="741">
        <v>334</v>
      </c>
      <c r="BS91" s="672">
        <v>2003</v>
      </c>
      <c r="BT91" s="672">
        <v>0</v>
      </c>
      <c r="BV91" s="671" t="s">
        <v>620</v>
      </c>
      <c r="BW91" s="671">
        <v>14000</v>
      </c>
      <c r="BX91" s="672">
        <v>56000</v>
      </c>
      <c r="BY91" s="672">
        <v>67789.473684210505</v>
      </c>
      <c r="BZ91" s="672">
        <v>56000</v>
      </c>
      <c r="CA91" s="672">
        <v>1000</v>
      </c>
      <c r="CB91" s="672">
        <v>200000</v>
      </c>
      <c r="CD91" s="671">
        <v>3</v>
      </c>
      <c r="CE91" s="671">
        <v>1</v>
      </c>
      <c r="CF91" s="671">
        <v>1</v>
      </c>
      <c r="CG91" s="667" t="s">
        <v>234</v>
      </c>
      <c r="CH91" s="667" t="s">
        <v>626</v>
      </c>
      <c r="CI91" s="747">
        <v>42850</v>
      </c>
      <c r="CJ91" s="746">
        <v>9.9</v>
      </c>
      <c r="CK91" s="746">
        <v>15.6</v>
      </c>
      <c r="CL91" s="746">
        <v>10.1</v>
      </c>
      <c r="CM91" s="746">
        <v>44.7</v>
      </c>
      <c r="CN91" s="747">
        <v>2711</v>
      </c>
      <c r="CO91" s="747">
        <v>55662</v>
      </c>
      <c r="CP91" s="746">
        <v>6.1</v>
      </c>
      <c r="CQ91" s="746">
        <v>5.6</v>
      </c>
      <c r="CR91" s="746">
        <v>18.2</v>
      </c>
      <c r="CS91" s="746">
        <v>38.299999999999997</v>
      </c>
      <c r="CT91" s="749">
        <v>323</v>
      </c>
    </row>
    <row r="92" spans="1:98" ht="27.75" customHeight="1">
      <c r="A92" s="666" t="s">
        <v>608</v>
      </c>
      <c r="B92" s="667" t="s">
        <v>609</v>
      </c>
      <c r="C92" s="667" t="s">
        <v>465</v>
      </c>
      <c r="D92" s="667">
        <v>23</v>
      </c>
      <c r="E92" s="667" t="s">
        <v>158</v>
      </c>
      <c r="F92" s="667">
        <v>3</v>
      </c>
      <c r="G92" s="668">
        <v>106470</v>
      </c>
      <c r="H92" s="668">
        <v>42293</v>
      </c>
      <c r="I92" s="727">
        <v>5695292</v>
      </c>
      <c r="J92" s="718">
        <v>9.6000000000000002E-2</v>
      </c>
      <c r="K92" s="713">
        <f>Q92/I92</f>
        <v>0.77926504909669247</v>
      </c>
      <c r="L92" s="713">
        <f>R92/I92</f>
        <v>7.4291888809212947E-2</v>
      </c>
      <c r="M92" s="713">
        <f>S92/I92</f>
        <v>5.4217588843557096E-2</v>
      </c>
      <c r="N92" s="713">
        <f>T92/I92</f>
        <v>5.9946706858928389E-2</v>
      </c>
      <c r="O92" s="713">
        <f>U92/I92</f>
        <v>1.0519214818133995E-2</v>
      </c>
      <c r="P92" s="713">
        <f>V92/I92</f>
        <v>2.4983969215274651E-2</v>
      </c>
      <c r="Q92" s="712">
        <v>4438142</v>
      </c>
      <c r="R92" s="712">
        <v>423114</v>
      </c>
      <c r="S92" s="712">
        <v>308785</v>
      </c>
      <c r="T92" s="712">
        <v>341414</v>
      </c>
      <c r="U92" s="712">
        <v>59910</v>
      </c>
      <c r="V92" s="712">
        <v>142291</v>
      </c>
      <c r="W92" s="727">
        <v>25.898653660000001</v>
      </c>
      <c r="X92" s="667">
        <v>4.9000000000000004</v>
      </c>
      <c r="Y92" s="716">
        <v>0.13700000000000001</v>
      </c>
      <c r="Z92" s="669">
        <v>0.06</v>
      </c>
      <c r="AA92" s="716">
        <v>0.64</v>
      </c>
      <c r="AB92" s="668">
        <v>32012</v>
      </c>
      <c r="AC92" s="667">
        <v>21</v>
      </c>
      <c r="AD92" s="667" t="s">
        <v>675</v>
      </c>
      <c r="AE92" s="667" t="s">
        <v>676</v>
      </c>
      <c r="AF92" s="288" t="s">
        <v>677</v>
      </c>
      <c r="AG92" s="288" t="s">
        <v>214</v>
      </c>
      <c r="AH92" s="288">
        <v>0</v>
      </c>
      <c r="AI92" s="288">
        <v>0</v>
      </c>
      <c r="AJ92" s="288">
        <v>0</v>
      </c>
      <c r="AK92" s="288">
        <v>1</v>
      </c>
      <c r="AL92" s="288">
        <v>0</v>
      </c>
      <c r="AM92" s="288">
        <v>0</v>
      </c>
      <c r="AN92" s="288">
        <v>0</v>
      </c>
      <c r="AO92" s="288">
        <v>0</v>
      </c>
      <c r="AP92" s="701">
        <v>0</v>
      </c>
      <c r="AQ92" s="701">
        <v>0</v>
      </c>
      <c r="AR92" s="701">
        <v>1</v>
      </c>
      <c r="AS92" s="671">
        <v>0</v>
      </c>
      <c r="AT92" s="671">
        <v>5</v>
      </c>
      <c r="AU92" s="671">
        <v>1</v>
      </c>
      <c r="AV92" s="671">
        <v>1</v>
      </c>
      <c r="AW92" s="671">
        <v>17</v>
      </c>
      <c r="AX92" s="671">
        <v>0</v>
      </c>
      <c r="AY92" s="671">
        <v>0</v>
      </c>
      <c r="AZ92" s="671">
        <v>0</v>
      </c>
      <c r="BA92" s="671">
        <v>2</v>
      </c>
      <c r="BB92" s="671">
        <v>0</v>
      </c>
      <c r="BC92" s="671">
        <v>1</v>
      </c>
      <c r="BD92" s="671">
        <v>0</v>
      </c>
      <c r="BE92" s="671">
        <v>0</v>
      </c>
      <c r="BF92" s="671">
        <v>0</v>
      </c>
      <c r="BG92" s="671">
        <v>6.1</v>
      </c>
      <c r="BH92" s="734">
        <v>2.4878492539999999</v>
      </c>
      <c r="BI92" s="734">
        <v>11.08329414</v>
      </c>
      <c r="BJ92" s="734">
        <v>23.65587502</v>
      </c>
      <c r="BK92" s="734">
        <v>11.80265384</v>
      </c>
      <c r="BL92" s="734">
        <v>3.3341222959999999</v>
      </c>
      <c r="BM92" s="734">
        <v>9.2622961549999996</v>
      </c>
      <c r="BN92" s="734">
        <v>84313</v>
      </c>
      <c r="BO92" s="734">
        <v>27.676867340000001</v>
      </c>
      <c r="BP92" s="734">
        <v>72.323132659999999</v>
      </c>
      <c r="BQ92" s="734">
        <v>7.4336717009999997</v>
      </c>
      <c r="BR92" s="741">
        <v>334</v>
      </c>
      <c r="BS92" s="672">
        <v>2003</v>
      </c>
      <c r="BT92" s="672">
        <v>0</v>
      </c>
      <c r="BV92" s="674" t="s">
        <v>678</v>
      </c>
      <c r="BW92" s="674">
        <v>14000</v>
      </c>
      <c r="BX92" s="719">
        <v>56000</v>
      </c>
      <c r="BY92" s="672">
        <v>67789.473684210505</v>
      </c>
      <c r="BZ92" s="672">
        <v>56000</v>
      </c>
      <c r="CA92" s="672">
        <v>1000</v>
      </c>
      <c r="CB92" s="672">
        <v>200000</v>
      </c>
      <c r="CC92" s="674"/>
      <c r="CD92" s="674">
        <v>3</v>
      </c>
      <c r="CE92" s="674">
        <v>1</v>
      </c>
      <c r="CF92" s="674">
        <v>1</v>
      </c>
      <c r="CG92" s="667" t="s">
        <v>234</v>
      </c>
      <c r="CH92" s="667" t="s">
        <v>616</v>
      </c>
      <c r="CI92" s="747">
        <v>42850</v>
      </c>
      <c r="CJ92" s="746">
        <v>9.9</v>
      </c>
      <c r="CK92" s="746">
        <v>15.6</v>
      </c>
      <c r="CL92" s="746">
        <v>10.1</v>
      </c>
      <c r="CM92" s="746">
        <v>44.7</v>
      </c>
      <c r="CN92" s="747">
        <v>2711</v>
      </c>
      <c r="CO92" s="747">
        <v>55662</v>
      </c>
      <c r="CP92" s="746">
        <v>6.1</v>
      </c>
      <c r="CQ92" s="746">
        <v>5.6</v>
      </c>
      <c r="CR92" s="746">
        <v>18.2</v>
      </c>
      <c r="CS92" s="746">
        <v>38.299999999999997</v>
      </c>
      <c r="CT92" s="749">
        <v>323</v>
      </c>
    </row>
    <row r="93" spans="1:98" ht="27.75" customHeight="1">
      <c r="A93" s="666" t="s">
        <v>608</v>
      </c>
      <c r="B93" s="667" t="s">
        <v>609</v>
      </c>
      <c r="C93" s="667" t="s">
        <v>465</v>
      </c>
      <c r="D93" s="667">
        <v>23</v>
      </c>
      <c r="E93" s="667" t="s">
        <v>158</v>
      </c>
      <c r="F93" s="667">
        <v>3</v>
      </c>
      <c r="G93" s="668">
        <v>106470</v>
      </c>
      <c r="H93" s="668">
        <v>42293</v>
      </c>
      <c r="I93" s="727">
        <v>5695292</v>
      </c>
      <c r="J93" s="718">
        <v>9.6000000000000002E-2</v>
      </c>
      <c r="K93" s="713">
        <f>Q93/I93</f>
        <v>0.77926504909669247</v>
      </c>
      <c r="L93" s="713">
        <f>R93/I93</f>
        <v>7.4291888809212947E-2</v>
      </c>
      <c r="M93" s="713">
        <f>S93/I93</f>
        <v>5.4217588843557096E-2</v>
      </c>
      <c r="N93" s="713">
        <f>T93/I93</f>
        <v>5.9946706858928389E-2</v>
      </c>
      <c r="O93" s="713">
        <f>U93/I93</f>
        <v>1.0519214818133995E-2</v>
      </c>
      <c r="P93" s="713">
        <f>V93/I93</f>
        <v>2.4983969215274651E-2</v>
      </c>
      <c r="Q93" s="712">
        <v>4438142</v>
      </c>
      <c r="R93" s="712">
        <v>423114</v>
      </c>
      <c r="S93" s="712">
        <v>308785</v>
      </c>
      <c r="T93" s="712">
        <v>341414</v>
      </c>
      <c r="U93" s="712">
        <v>59910</v>
      </c>
      <c r="V93" s="712">
        <v>142291</v>
      </c>
      <c r="W93" s="727">
        <v>25.898653660000001</v>
      </c>
      <c r="X93" s="667">
        <v>4.9000000000000004</v>
      </c>
      <c r="Y93" s="716">
        <v>0.13700000000000001</v>
      </c>
      <c r="Z93" s="669">
        <v>0.06</v>
      </c>
      <c r="AA93" s="716">
        <v>0.64</v>
      </c>
      <c r="AB93" s="668">
        <v>32012</v>
      </c>
      <c r="AC93" s="667">
        <v>21</v>
      </c>
      <c r="AD93" s="667" t="s">
        <v>679</v>
      </c>
      <c r="AE93" s="667" t="s">
        <v>680</v>
      </c>
      <c r="AF93" s="288" t="s">
        <v>681</v>
      </c>
      <c r="AG93" s="288" t="s">
        <v>417</v>
      </c>
      <c r="AH93" s="288">
        <v>0</v>
      </c>
      <c r="AI93" s="288">
        <v>0</v>
      </c>
      <c r="AJ93" s="288">
        <v>0</v>
      </c>
      <c r="AK93" s="288">
        <v>1</v>
      </c>
      <c r="AL93" s="288">
        <v>0</v>
      </c>
      <c r="AM93" s="288">
        <v>0</v>
      </c>
      <c r="AN93" s="288">
        <v>0</v>
      </c>
      <c r="AO93" s="288">
        <v>0</v>
      </c>
      <c r="AP93" s="701">
        <v>1</v>
      </c>
      <c r="AQ93" s="701">
        <v>0</v>
      </c>
      <c r="AR93" s="701">
        <v>0</v>
      </c>
      <c r="AS93" s="671">
        <v>0</v>
      </c>
      <c r="AT93" s="671">
        <v>4</v>
      </c>
      <c r="AU93" s="671">
        <v>1</v>
      </c>
      <c r="AV93" s="671">
        <v>1</v>
      </c>
      <c r="AW93" s="671">
        <v>17</v>
      </c>
      <c r="AX93" s="671">
        <v>0</v>
      </c>
      <c r="AY93" s="671">
        <v>0</v>
      </c>
      <c r="AZ93" s="671">
        <v>0</v>
      </c>
      <c r="BA93" s="671">
        <v>2</v>
      </c>
      <c r="BB93" s="671">
        <v>0</v>
      </c>
      <c r="BC93" s="671">
        <v>1</v>
      </c>
      <c r="BD93" s="671">
        <v>0</v>
      </c>
      <c r="BE93" s="671">
        <v>0</v>
      </c>
      <c r="BF93" s="671">
        <v>0</v>
      </c>
      <c r="BG93" s="671">
        <v>6.1</v>
      </c>
      <c r="BH93" s="734">
        <v>2.4878492539999999</v>
      </c>
      <c r="BI93" s="734">
        <v>11.08329414</v>
      </c>
      <c r="BJ93" s="734">
        <v>23.65587502</v>
      </c>
      <c r="BK93" s="734">
        <v>11.80265384</v>
      </c>
      <c r="BL93" s="734">
        <v>3.3341222959999999</v>
      </c>
      <c r="BM93" s="734">
        <v>9.2622961549999996</v>
      </c>
      <c r="BN93" s="734">
        <v>84313</v>
      </c>
      <c r="BO93" s="734">
        <v>27.676867340000001</v>
      </c>
      <c r="BP93" s="734">
        <v>72.323132659999999</v>
      </c>
      <c r="BQ93" s="734">
        <v>7.4336717009999997</v>
      </c>
      <c r="BR93" s="741">
        <v>334</v>
      </c>
      <c r="BS93" s="743">
        <v>2003</v>
      </c>
      <c r="BT93" s="685">
        <v>0</v>
      </c>
      <c r="BV93" s="671" t="s">
        <v>682</v>
      </c>
      <c r="BW93" s="671">
        <v>11000</v>
      </c>
      <c r="BX93" s="672">
        <v>44000</v>
      </c>
      <c r="BY93" s="672">
        <v>67789.473684210505</v>
      </c>
      <c r="BZ93" s="672">
        <v>56000</v>
      </c>
      <c r="CA93" s="672">
        <v>1000</v>
      </c>
      <c r="CB93" s="672">
        <v>200000</v>
      </c>
      <c r="CD93" s="671">
        <v>3</v>
      </c>
      <c r="CE93" s="671">
        <v>1</v>
      </c>
      <c r="CF93" s="671">
        <v>1</v>
      </c>
      <c r="CG93" s="667" t="s">
        <v>683</v>
      </c>
      <c r="CH93" s="667" t="s">
        <v>684</v>
      </c>
      <c r="CI93" s="747">
        <v>42850</v>
      </c>
      <c r="CJ93" s="746">
        <v>9.9</v>
      </c>
      <c r="CK93" s="746">
        <v>15.6</v>
      </c>
      <c r="CL93" s="746">
        <v>10.1</v>
      </c>
      <c r="CM93" s="746">
        <v>44.7</v>
      </c>
      <c r="CN93" s="747">
        <v>2711</v>
      </c>
      <c r="CO93" s="747">
        <v>55662</v>
      </c>
      <c r="CP93" s="746">
        <v>6.1</v>
      </c>
      <c r="CQ93" s="746">
        <v>5.6</v>
      </c>
      <c r="CR93" s="746">
        <v>18.2</v>
      </c>
      <c r="CS93" s="746">
        <v>38.299999999999997</v>
      </c>
      <c r="CT93" s="749">
        <v>323</v>
      </c>
    </row>
    <row r="94" spans="1:98" ht="27.75" customHeight="1">
      <c r="A94" s="666" t="s">
        <v>608</v>
      </c>
      <c r="B94" s="667" t="s">
        <v>609</v>
      </c>
      <c r="C94" s="667" t="s">
        <v>465</v>
      </c>
      <c r="D94" s="667">
        <v>23</v>
      </c>
      <c r="E94" s="667" t="s">
        <v>158</v>
      </c>
      <c r="F94" s="667">
        <v>3</v>
      </c>
      <c r="G94" s="668">
        <v>106470</v>
      </c>
      <c r="H94" s="668">
        <v>42293</v>
      </c>
      <c r="I94" s="727">
        <v>5695292</v>
      </c>
      <c r="J94" s="718">
        <v>9.6000000000000002E-2</v>
      </c>
      <c r="K94" s="713">
        <f>Q94/I94</f>
        <v>0.77926504909669247</v>
      </c>
      <c r="L94" s="713">
        <f>R94/I94</f>
        <v>7.4291888809212947E-2</v>
      </c>
      <c r="M94" s="713">
        <f>S94/I94</f>
        <v>5.4217588843557096E-2</v>
      </c>
      <c r="N94" s="713">
        <f>T94/I94</f>
        <v>5.9946706858928389E-2</v>
      </c>
      <c r="O94" s="713">
        <f>U94/I94</f>
        <v>1.0519214818133995E-2</v>
      </c>
      <c r="P94" s="713">
        <f>V94/I94</f>
        <v>2.4983969215274651E-2</v>
      </c>
      <c r="Q94" s="712">
        <v>4438142</v>
      </c>
      <c r="R94" s="712">
        <v>423114</v>
      </c>
      <c r="S94" s="712">
        <v>308785</v>
      </c>
      <c r="T94" s="712">
        <v>341414</v>
      </c>
      <c r="U94" s="712">
        <v>59910</v>
      </c>
      <c r="V94" s="712">
        <v>142291</v>
      </c>
      <c r="W94" s="727">
        <v>25.898653660000001</v>
      </c>
      <c r="X94" s="667">
        <v>4.9000000000000004</v>
      </c>
      <c r="Y94" s="716">
        <v>0.13700000000000001</v>
      </c>
      <c r="Z94" s="669">
        <v>0.06</v>
      </c>
      <c r="AA94" s="716">
        <v>0.64</v>
      </c>
      <c r="AB94" s="668">
        <v>32012</v>
      </c>
      <c r="AC94" s="667">
        <v>21</v>
      </c>
      <c r="AD94" s="667" t="s">
        <v>685</v>
      </c>
      <c r="AE94" s="667" t="s">
        <v>618</v>
      </c>
      <c r="AF94" s="288" t="s">
        <v>686</v>
      </c>
      <c r="AG94" s="288" t="s">
        <v>687</v>
      </c>
      <c r="AH94" s="288">
        <v>0</v>
      </c>
      <c r="AI94" s="288">
        <v>0</v>
      </c>
      <c r="AJ94" s="288">
        <v>0</v>
      </c>
      <c r="AK94" s="288">
        <v>1</v>
      </c>
      <c r="AL94" s="288">
        <v>1</v>
      </c>
      <c r="AM94" s="288">
        <v>0</v>
      </c>
      <c r="AN94" s="288">
        <v>0</v>
      </c>
      <c r="AO94" s="288">
        <v>0</v>
      </c>
      <c r="AP94" s="701">
        <v>0</v>
      </c>
      <c r="AQ94" s="701">
        <v>0</v>
      </c>
      <c r="AR94" s="701">
        <v>1</v>
      </c>
      <c r="AS94" s="671">
        <v>0</v>
      </c>
      <c r="AT94" s="671">
        <v>8</v>
      </c>
      <c r="AU94" s="671">
        <v>1</v>
      </c>
      <c r="AV94" s="671">
        <v>1</v>
      </c>
      <c r="AW94" s="671">
        <v>17</v>
      </c>
      <c r="AX94" s="671">
        <v>0</v>
      </c>
      <c r="AY94" s="671">
        <v>0</v>
      </c>
      <c r="AZ94" s="671">
        <v>0</v>
      </c>
      <c r="BA94" s="671">
        <v>2</v>
      </c>
      <c r="BB94" s="671">
        <v>0</v>
      </c>
      <c r="BC94" s="671">
        <v>1</v>
      </c>
      <c r="BD94" s="671">
        <v>0</v>
      </c>
      <c r="BE94" s="671">
        <v>0</v>
      </c>
      <c r="BF94" s="671">
        <v>0</v>
      </c>
      <c r="BG94" s="671">
        <v>6.1</v>
      </c>
      <c r="BH94" s="734">
        <v>2.4878492539999999</v>
      </c>
      <c r="BI94" s="734">
        <v>11.08329414</v>
      </c>
      <c r="BJ94" s="734">
        <v>23.65587502</v>
      </c>
      <c r="BK94" s="734">
        <v>11.80265384</v>
      </c>
      <c r="BL94" s="734">
        <v>3.3341222959999999</v>
      </c>
      <c r="BM94" s="734">
        <v>9.2622961549999996</v>
      </c>
      <c r="BN94" s="734">
        <v>84313</v>
      </c>
      <c r="BO94" s="734">
        <v>27.676867340000001</v>
      </c>
      <c r="BP94" s="734">
        <v>72.323132659999999</v>
      </c>
      <c r="BQ94" s="734">
        <v>7.4336717009999997</v>
      </c>
      <c r="BR94" s="741">
        <v>334</v>
      </c>
      <c r="BS94" s="672">
        <v>2003</v>
      </c>
      <c r="BT94" s="672">
        <v>0</v>
      </c>
      <c r="BV94" s="674" t="s">
        <v>688</v>
      </c>
      <c r="BW94" s="674">
        <v>24000</v>
      </c>
      <c r="BX94" s="672">
        <v>96000</v>
      </c>
      <c r="BY94" s="672">
        <v>67789.473684210505</v>
      </c>
      <c r="BZ94" s="672">
        <v>56000</v>
      </c>
      <c r="CA94" s="672">
        <v>1000</v>
      </c>
      <c r="CB94" s="672">
        <v>200000</v>
      </c>
      <c r="CD94" s="671">
        <v>3</v>
      </c>
      <c r="CE94" s="671">
        <v>1</v>
      </c>
      <c r="CF94" s="671">
        <v>1</v>
      </c>
      <c r="CG94" s="667" t="s">
        <v>234</v>
      </c>
      <c r="CH94" s="667" t="s">
        <v>635</v>
      </c>
      <c r="CI94" s="747">
        <v>42850</v>
      </c>
      <c r="CJ94" s="746">
        <v>9.9</v>
      </c>
      <c r="CK94" s="746">
        <v>15.6</v>
      </c>
      <c r="CL94" s="746">
        <v>10.1</v>
      </c>
      <c r="CM94" s="746">
        <v>44.7</v>
      </c>
      <c r="CN94" s="747">
        <v>2711</v>
      </c>
      <c r="CO94" s="747">
        <v>55662</v>
      </c>
      <c r="CP94" s="746">
        <v>6.1</v>
      </c>
      <c r="CQ94" s="746">
        <v>5.6</v>
      </c>
      <c r="CR94" s="746">
        <v>18.2</v>
      </c>
      <c r="CS94" s="746">
        <v>38.299999999999997</v>
      </c>
      <c r="CT94" s="749">
        <v>323</v>
      </c>
    </row>
    <row r="95" spans="1:98" ht="27.75" customHeight="1">
      <c r="A95" s="666" t="s">
        <v>608</v>
      </c>
      <c r="B95" s="667" t="s">
        <v>609</v>
      </c>
      <c r="C95" s="667" t="s">
        <v>465</v>
      </c>
      <c r="D95" s="667">
        <v>23</v>
      </c>
      <c r="E95" s="667" t="s">
        <v>158</v>
      </c>
      <c r="F95" s="667">
        <v>3</v>
      </c>
      <c r="G95" s="668">
        <v>106470</v>
      </c>
      <c r="H95" s="668">
        <v>42293</v>
      </c>
      <c r="I95" s="727">
        <v>5695292</v>
      </c>
      <c r="J95" s="718">
        <v>9.6000000000000002E-2</v>
      </c>
      <c r="K95" s="713">
        <f>Q95/I95</f>
        <v>0.77926504909669247</v>
      </c>
      <c r="L95" s="713">
        <f>R95/I95</f>
        <v>7.4291888809212947E-2</v>
      </c>
      <c r="M95" s="713">
        <f>S95/I95</f>
        <v>5.4217588843557096E-2</v>
      </c>
      <c r="N95" s="713">
        <f>T95/I95</f>
        <v>5.9946706858928389E-2</v>
      </c>
      <c r="O95" s="713">
        <f>U95/I95</f>
        <v>1.0519214818133995E-2</v>
      </c>
      <c r="P95" s="713">
        <f>V95/I95</f>
        <v>2.4983969215274651E-2</v>
      </c>
      <c r="Q95" s="712">
        <v>4438142</v>
      </c>
      <c r="R95" s="712">
        <v>423114</v>
      </c>
      <c r="S95" s="712">
        <v>308785</v>
      </c>
      <c r="T95" s="712">
        <v>341414</v>
      </c>
      <c r="U95" s="712">
        <v>59910</v>
      </c>
      <c r="V95" s="712">
        <v>142291</v>
      </c>
      <c r="W95" s="727">
        <v>25.898653660000001</v>
      </c>
      <c r="X95" s="667">
        <v>4.9000000000000004</v>
      </c>
      <c r="Y95" s="716">
        <v>0.13700000000000001</v>
      </c>
      <c r="Z95" s="669">
        <v>0.06</v>
      </c>
      <c r="AA95" s="716">
        <v>0.64</v>
      </c>
      <c r="AB95" s="668">
        <v>32012</v>
      </c>
      <c r="AC95" s="667">
        <v>21</v>
      </c>
      <c r="AD95" s="667" t="s">
        <v>700</v>
      </c>
      <c r="AE95" s="667" t="s">
        <v>701</v>
      </c>
      <c r="AF95" s="288" t="s">
        <v>702</v>
      </c>
      <c r="AG95" s="288" t="s">
        <v>703</v>
      </c>
      <c r="AH95" s="288">
        <v>1</v>
      </c>
      <c r="AI95" s="288">
        <v>0</v>
      </c>
      <c r="AJ95" s="288">
        <v>0</v>
      </c>
      <c r="AK95" s="288">
        <v>1</v>
      </c>
      <c r="AL95" s="288">
        <v>1</v>
      </c>
      <c r="AM95" s="288">
        <v>0</v>
      </c>
      <c r="AN95" s="288">
        <v>0</v>
      </c>
      <c r="AO95" s="288">
        <v>0</v>
      </c>
      <c r="AP95" s="701">
        <v>1</v>
      </c>
      <c r="AQ95" s="701">
        <v>0</v>
      </c>
      <c r="AR95" s="701">
        <v>0</v>
      </c>
      <c r="AS95" s="671">
        <v>0</v>
      </c>
      <c r="AT95" s="671">
        <v>7</v>
      </c>
      <c r="AU95" s="671">
        <v>1</v>
      </c>
      <c r="AV95" s="671">
        <v>1</v>
      </c>
      <c r="AW95" s="671">
        <v>17</v>
      </c>
      <c r="AX95" s="671">
        <v>0</v>
      </c>
      <c r="AY95" s="671">
        <v>0</v>
      </c>
      <c r="AZ95" s="671">
        <v>0</v>
      </c>
      <c r="BA95" s="671">
        <v>2</v>
      </c>
      <c r="BB95" s="671">
        <v>0</v>
      </c>
      <c r="BC95" s="671">
        <v>1</v>
      </c>
      <c r="BD95" s="671">
        <v>0</v>
      </c>
      <c r="BE95" s="671">
        <v>0</v>
      </c>
      <c r="BF95" s="671">
        <v>0</v>
      </c>
      <c r="BG95" s="671">
        <v>6.1</v>
      </c>
      <c r="BH95" s="734">
        <v>2.4878492539999999</v>
      </c>
      <c r="BI95" s="734">
        <v>11.08329414</v>
      </c>
      <c r="BJ95" s="734">
        <v>23.65587502</v>
      </c>
      <c r="BK95" s="734">
        <v>11.80265384</v>
      </c>
      <c r="BL95" s="734">
        <v>3.3341222959999999</v>
      </c>
      <c r="BM95" s="734">
        <v>9.2622961549999996</v>
      </c>
      <c r="BN95" s="734">
        <v>84313</v>
      </c>
      <c r="BO95" s="734">
        <v>27.676867340000001</v>
      </c>
      <c r="BP95" s="734">
        <v>72.323132659999999</v>
      </c>
      <c r="BQ95" s="734">
        <v>7.4336717009999997</v>
      </c>
      <c r="BR95" s="741">
        <v>334</v>
      </c>
      <c r="BS95" s="672">
        <v>2009</v>
      </c>
      <c r="BT95" s="672">
        <v>0</v>
      </c>
      <c r="BV95" s="702" t="s">
        <v>704</v>
      </c>
      <c r="BW95" s="702">
        <v>15000</v>
      </c>
      <c r="BX95" s="719">
        <v>15000</v>
      </c>
      <c r="BY95" s="672">
        <v>67789.473684210519</v>
      </c>
      <c r="BZ95" s="672">
        <v>56000</v>
      </c>
      <c r="CA95" s="672">
        <v>1000</v>
      </c>
      <c r="CB95" s="672">
        <v>200000</v>
      </c>
      <c r="CC95" s="674"/>
      <c r="CD95" s="674">
        <v>3</v>
      </c>
      <c r="CE95" s="674">
        <v>1</v>
      </c>
      <c r="CF95" s="674">
        <v>1</v>
      </c>
      <c r="CG95" s="667" t="s">
        <v>234</v>
      </c>
      <c r="CH95" s="667" t="s">
        <v>705</v>
      </c>
      <c r="CI95" s="747">
        <v>42850</v>
      </c>
      <c r="CJ95" s="746">
        <v>9.9</v>
      </c>
      <c r="CK95" s="746">
        <v>15.6</v>
      </c>
      <c r="CL95" s="746">
        <v>10.1</v>
      </c>
      <c r="CM95" s="746">
        <v>44.7</v>
      </c>
      <c r="CN95" s="747">
        <v>2711</v>
      </c>
      <c r="CO95" s="747">
        <v>55662</v>
      </c>
      <c r="CP95" s="746">
        <v>6.1</v>
      </c>
      <c r="CQ95" s="746">
        <v>5.6</v>
      </c>
      <c r="CR95" s="746">
        <v>18.2</v>
      </c>
      <c r="CS95" s="746">
        <v>38.299999999999997</v>
      </c>
      <c r="CT95" s="749">
        <v>323</v>
      </c>
    </row>
    <row r="96" spans="1:98" ht="27.75" customHeight="1">
      <c r="A96" s="666" t="s">
        <v>706</v>
      </c>
      <c r="B96" s="667" t="s">
        <v>707</v>
      </c>
      <c r="C96" s="667" t="s">
        <v>98</v>
      </c>
      <c r="D96" s="667">
        <v>24</v>
      </c>
      <c r="E96" s="667" t="s">
        <v>99</v>
      </c>
      <c r="F96" s="667">
        <v>1</v>
      </c>
      <c r="G96" s="668">
        <v>74820</v>
      </c>
      <c r="H96" s="668">
        <v>37729</v>
      </c>
      <c r="I96" s="727">
        <v>2958846</v>
      </c>
      <c r="J96" s="718">
        <v>0.191</v>
      </c>
      <c r="K96" s="713">
        <f>Q96/I96</f>
        <v>0.55676773985533545</v>
      </c>
      <c r="L96" s="713">
        <f>R96/I96</f>
        <v>0.37130320401940486</v>
      </c>
      <c r="M96" s="713">
        <f>S96/I96</f>
        <v>1.1246952359129201E-2</v>
      </c>
      <c r="N96" s="713">
        <f>T96/I96</f>
        <v>3.5445913710953528E-2</v>
      </c>
      <c r="O96" s="713">
        <f>U96/I96</f>
        <v>5.0719097918580421E-3</v>
      </c>
      <c r="P96" s="713">
        <f>V96/I96</f>
        <v>1.3412323588317877E-2</v>
      </c>
      <c r="Q96" s="712">
        <v>1647390</v>
      </c>
      <c r="R96" s="712">
        <v>1098629</v>
      </c>
      <c r="S96" s="712">
        <v>33278</v>
      </c>
      <c r="T96" s="712">
        <v>104879</v>
      </c>
      <c r="U96" s="712">
        <v>15007</v>
      </c>
      <c r="V96" s="712">
        <v>39685</v>
      </c>
      <c r="W96" s="727">
        <v>52.365452830000002</v>
      </c>
      <c r="X96" s="667">
        <v>1.4</v>
      </c>
      <c r="Y96" s="716">
        <v>0.14799999999999999</v>
      </c>
      <c r="Z96" s="669">
        <v>0.08</v>
      </c>
      <c r="AA96" s="716">
        <v>0.57999999999999996</v>
      </c>
      <c r="AB96" s="668">
        <v>29714</v>
      </c>
      <c r="AC96" s="667">
        <v>1</v>
      </c>
      <c r="AD96" s="667" t="s">
        <v>708</v>
      </c>
      <c r="AE96" s="667" t="s">
        <v>709</v>
      </c>
      <c r="AF96" s="288" t="s">
        <v>710</v>
      </c>
      <c r="AG96" s="288" t="s">
        <v>711</v>
      </c>
      <c r="AH96" s="288">
        <v>0</v>
      </c>
      <c r="AI96" s="288">
        <v>0</v>
      </c>
      <c r="AJ96" s="288">
        <v>0</v>
      </c>
      <c r="AK96" s="288">
        <v>1</v>
      </c>
      <c r="AL96" s="288">
        <v>0</v>
      </c>
      <c r="AM96" s="288">
        <v>0</v>
      </c>
      <c r="AN96" s="288">
        <v>0</v>
      </c>
      <c r="AO96" s="288">
        <v>0</v>
      </c>
      <c r="AP96" s="701">
        <v>1</v>
      </c>
      <c r="AQ96" s="701">
        <v>1</v>
      </c>
      <c r="AR96" s="701">
        <v>1</v>
      </c>
      <c r="AS96" s="671">
        <v>0</v>
      </c>
      <c r="AT96" s="671">
        <v>0</v>
      </c>
      <c r="AU96" s="671">
        <v>2</v>
      </c>
      <c r="AV96" s="671">
        <v>0</v>
      </c>
      <c r="AW96" s="671">
        <v>0</v>
      </c>
      <c r="AX96" s="671">
        <v>0</v>
      </c>
      <c r="AY96" s="671">
        <v>0</v>
      </c>
      <c r="AZ96" s="671">
        <v>1</v>
      </c>
      <c r="BA96" s="671">
        <v>1</v>
      </c>
      <c r="BB96" s="671">
        <v>0</v>
      </c>
      <c r="BC96" s="671">
        <v>0</v>
      </c>
      <c r="BD96" s="671">
        <v>0</v>
      </c>
      <c r="BE96" s="671">
        <v>0</v>
      </c>
      <c r="BF96" s="671">
        <v>0</v>
      </c>
      <c r="BG96" s="671">
        <v>6.2</v>
      </c>
      <c r="BH96" s="734">
        <v>4.2182849229999997</v>
      </c>
      <c r="BI96" s="734">
        <v>10.54436737</v>
      </c>
      <c r="BJ96" s="734">
        <v>13.50802771</v>
      </c>
      <c r="BK96" s="734">
        <v>8.1959810740000005</v>
      </c>
      <c r="BL96" s="734">
        <v>2.1023501050000002</v>
      </c>
      <c r="BM96" s="734">
        <v>19.19687815</v>
      </c>
      <c r="BN96" s="734">
        <v>52985</v>
      </c>
      <c r="BO96" s="734">
        <v>30.840413850000001</v>
      </c>
      <c r="BP96" s="734">
        <v>69.159586149999996</v>
      </c>
      <c r="BQ96" s="734">
        <v>13.77403638</v>
      </c>
      <c r="BR96" s="741">
        <v>247</v>
      </c>
      <c r="BS96" s="672">
        <v>2021</v>
      </c>
      <c r="BT96" s="672">
        <v>1</v>
      </c>
      <c r="BU96" s="671" t="s">
        <v>712</v>
      </c>
      <c r="BV96" s="702" t="s">
        <v>713</v>
      </c>
      <c r="BW96" s="702">
        <v>1500</v>
      </c>
      <c r="BX96" s="672">
        <v>15000</v>
      </c>
      <c r="BY96" s="672">
        <v>15000</v>
      </c>
      <c r="BZ96" s="672">
        <v>15000</v>
      </c>
      <c r="CA96" s="702">
        <v>1500</v>
      </c>
      <c r="CB96" s="672">
        <v>15000</v>
      </c>
      <c r="CC96" s="671" t="s">
        <v>174</v>
      </c>
      <c r="CD96" s="671">
        <v>3</v>
      </c>
      <c r="CE96" s="671">
        <v>1</v>
      </c>
      <c r="CF96" s="671">
        <v>1</v>
      </c>
      <c r="CG96" s="667" t="s">
        <v>234</v>
      </c>
      <c r="CH96" s="667" t="s">
        <v>714</v>
      </c>
      <c r="CI96" s="747">
        <v>43270</v>
      </c>
      <c r="CJ96" s="746">
        <v>13.3</v>
      </c>
      <c r="CK96" s="746">
        <v>13.9</v>
      </c>
      <c r="CL96" s="746">
        <v>6.6</v>
      </c>
      <c r="CM96" s="746">
        <v>32.5</v>
      </c>
      <c r="CN96" s="747">
        <v>2374</v>
      </c>
      <c r="CO96" s="747">
        <v>31686</v>
      </c>
      <c r="CP96" s="746">
        <v>24.4</v>
      </c>
      <c r="CQ96" s="746">
        <v>4.9000000000000004</v>
      </c>
      <c r="CR96" s="746">
        <v>18.5</v>
      </c>
      <c r="CS96" s="746">
        <v>55.7</v>
      </c>
      <c r="CT96" s="749">
        <v>254</v>
      </c>
    </row>
    <row r="97" spans="1:98" ht="27.75" customHeight="1">
      <c r="A97" s="666" t="s">
        <v>715</v>
      </c>
      <c r="B97" s="667" t="s">
        <v>716</v>
      </c>
      <c r="C97" s="667" t="s">
        <v>465</v>
      </c>
      <c r="D97" s="667">
        <v>25</v>
      </c>
      <c r="E97" s="667" t="s">
        <v>99</v>
      </c>
      <c r="F97" s="667">
        <v>1</v>
      </c>
      <c r="G97" s="668">
        <v>81350</v>
      </c>
      <c r="H97" s="668">
        <v>34052</v>
      </c>
      <c r="I97" s="727">
        <v>6154422</v>
      </c>
      <c r="J97" s="718">
        <v>0.13200000000000001</v>
      </c>
      <c r="K97" s="713">
        <f>Q97/I97</f>
        <v>0.78725475763605424</v>
      </c>
      <c r="L97" s="713">
        <f>R97/I97</f>
        <v>0.11522739259673775</v>
      </c>
      <c r="M97" s="713">
        <f>S97/I97</f>
        <v>2.2652817762577868E-2</v>
      </c>
      <c r="N97" s="713">
        <f>T97/I97</f>
        <v>4.8499274180418564E-2</v>
      </c>
      <c r="O97" s="713">
        <f>U97/I97</f>
        <v>4.4124371061977875E-3</v>
      </c>
      <c r="P97" s="713">
        <f>V97/I97</f>
        <v>2.4179687385752879E-2</v>
      </c>
      <c r="Q97" s="712">
        <v>4845098</v>
      </c>
      <c r="R97" s="712">
        <v>709158</v>
      </c>
      <c r="S97" s="712">
        <v>139415</v>
      </c>
      <c r="T97" s="712">
        <v>298485</v>
      </c>
      <c r="U97" s="712">
        <v>27156</v>
      </c>
      <c r="V97" s="712">
        <v>148812</v>
      </c>
      <c r="W97" s="727">
        <v>26.527352570000001</v>
      </c>
      <c r="X97" s="667">
        <v>2.7</v>
      </c>
      <c r="Y97" s="716">
        <v>0.13400000000000001</v>
      </c>
      <c r="Z97" s="669">
        <v>0.11</v>
      </c>
      <c r="AA97" s="716">
        <v>0.56000000000000005</v>
      </c>
      <c r="AB97" s="668">
        <v>28713</v>
      </c>
      <c r="AC97" s="667">
        <v>3</v>
      </c>
      <c r="AD97" s="693" t="s">
        <v>717</v>
      </c>
      <c r="AE97" s="667" t="s">
        <v>718</v>
      </c>
      <c r="AF97" s="288" t="s">
        <v>719</v>
      </c>
      <c r="AG97" s="288" t="s">
        <v>115</v>
      </c>
      <c r="AH97" s="288">
        <v>0</v>
      </c>
      <c r="AI97" s="288">
        <v>0</v>
      </c>
      <c r="AJ97" s="288">
        <v>0</v>
      </c>
      <c r="AK97" s="288">
        <v>1</v>
      </c>
      <c r="AL97" s="288">
        <v>0</v>
      </c>
      <c r="AM97" s="288">
        <v>0</v>
      </c>
      <c r="AN97" s="288">
        <v>0</v>
      </c>
      <c r="AO97" s="288">
        <v>0</v>
      </c>
      <c r="AP97" s="701">
        <v>1</v>
      </c>
      <c r="AQ97" s="701">
        <v>1</v>
      </c>
      <c r="AR97" s="701">
        <v>0</v>
      </c>
      <c r="AS97" s="671">
        <v>0</v>
      </c>
      <c r="AT97" s="671">
        <v>9</v>
      </c>
      <c r="AU97" s="671">
        <v>1</v>
      </c>
      <c r="AV97" s="671">
        <v>1</v>
      </c>
      <c r="AW97" s="671">
        <v>3</v>
      </c>
      <c r="AX97" s="671">
        <v>0</v>
      </c>
      <c r="AY97" s="671">
        <v>0</v>
      </c>
      <c r="AZ97" s="671">
        <v>0</v>
      </c>
      <c r="BA97" s="671">
        <v>0</v>
      </c>
      <c r="BB97" s="671">
        <v>0</v>
      </c>
      <c r="BC97" s="671">
        <v>0</v>
      </c>
      <c r="BD97" s="671">
        <v>0</v>
      </c>
      <c r="BE97" s="671">
        <v>0</v>
      </c>
      <c r="BF97" s="671">
        <v>0</v>
      </c>
      <c r="BG97" s="671">
        <v>6</v>
      </c>
      <c r="BH97" s="734">
        <v>2.5607606110000001</v>
      </c>
      <c r="BI97" s="734">
        <v>7.9876408669999996</v>
      </c>
      <c r="BJ97" s="734">
        <v>18.164657470000002</v>
      </c>
      <c r="BK97" s="734">
        <v>10.668256360000001</v>
      </c>
      <c r="BL97" s="734">
        <v>1.8995055169999999</v>
      </c>
      <c r="BM97" s="734">
        <v>12.820297549999999</v>
      </c>
      <c r="BN97" s="734">
        <v>65920</v>
      </c>
      <c r="BO97" s="734">
        <v>32.398902669999998</v>
      </c>
      <c r="BP97" s="734">
        <v>67.601097330000002</v>
      </c>
      <c r="BQ97" s="734">
        <v>10.03903472</v>
      </c>
      <c r="BR97" s="741">
        <v>1095</v>
      </c>
      <c r="BS97" s="672">
        <v>2002</v>
      </c>
      <c r="BT97" s="672">
        <v>0</v>
      </c>
      <c r="BU97" s="681">
        <v>50000</v>
      </c>
      <c r="BV97" s="679" t="s">
        <v>720</v>
      </c>
      <c r="BW97" s="679">
        <v>50000</v>
      </c>
      <c r="BX97" s="720">
        <v>100000</v>
      </c>
      <c r="BY97" s="720">
        <f>SUM(BX96:BX98)/3</f>
        <v>41666.666666666664</v>
      </c>
      <c r="BZ97" s="720">
        <v>100000</v>
      </c>
      <c r="CA97" s="720">
        <v>3000</v>
      </c>
      <c r="CB97" s="720">
        <v>100000</v>
      </c>
      <c r="CC97" s="679" t="s">
        <v>234</v>
      </c>
      <c r="CD97" s="679">
        <v>3</v>
      </c>
      <c r="CE97" s="679">
        <v>2</v>
      </c>
      <c r="CF97" s="679">
        <v>1</v>
      </c>
      <c r="CG97" s="667" t="s">
        <v>234</v>
      </c>
      <c r="CH97" s="667" t="s">
        <v>721</v>
      </c>
      <c r="CI97" s="747">
        <v>36910</v>
      </c>
      <c r="CJ97" s="746">
        <v>9.1</v>
      </c>
      <c r="CK97" s="746">
        <v>12.8</v>
      </c>
      <c r="CL97" s="746">
        <v>6.8</v>
      </c>
      <c r="CM97" s="746">
        <v>34.5</v>
      </c>
      <c r="CN97" s="747">
        <v>3710</v>
      </c>
      <c r="CO97" s="747">
        <v>69569</v>
      </c>
      <c r="CP97" s="746">
        <v>8.6999999999999993</v>
      </c>
      <c r="CQ97" s="746">
        <v>5.6</v>
      </c>
      <c r="CR97" s="746">
        <v>18.8</v>
      </c>
      <c r="CS97" s="746">
        <v>43</v>
      </c>
      <c r="CT97" s="749">
        <v>1062</v>
      </c>
    </row>
    <row r="98" spans="1:98" ht="27.75" customHeight="1">
      <c r="A98" s="666" t="s">
        <v>715</v>
      </c>
      <c r="B98" s="667" t="s">
        <v>716</v>
      </c>
      <c r="C98" s="667" t="s">
        <v>465</v>
      </c>
      <c r="D98" s="667">
        <v>25</v>
      </c>
      <c r="E98" s="667" t="s">
        <v>99</v>
      </c>
      <c r="F98" s="667">
        <v>1</v>
      </c>
      <c r="G98" s="668">
        <v>81350</v>
      </c>
      <c r="H98" s="668">
        <v>34052</v>
      </c>
      <c r="I98" s="727">
        <v>6154422</v>
      </c>
      <c r="J98" s="718">
        <v>0.13200000000000001</v>
      </c>
      <c r="K98" s="713">
        <f>Q98/I98</f>
        <v>0.78725475763605424</v>
      </c>
      <c r="L98" s="713">
        <f>R98/I98</f>
        <v>0.11522739259673775</v>
      </c>
      <c r="M98" s="713">
        <f>S98/I98</f>
        <v>2.2652817762577868E-2</v>
      </c>
      <c r="N98" s="713">
        <f>T98/I98</f>
        <v>4.8499274180418564E-2</v>
      </c>
      <c r="O98" s="713">
        <f>U98/I98</f>
        <v>4.4124371061977875E-3</v>
      </c>
      <c r="P98" s="713">
        <f>V98/I98</f>
        <v>2.4179687385752879E-2</v>
      </c>
      <c r="Q98" s="712">
        <v>4845098</v>
      </c>
      <c r="R98" s="712">
        <v>709158</v>
      </c>
      <c r="S98" s="712">
        <v>139415</v>
      </c>
      <c r="T98" s="712">
        <v>298485</v>
      </c>
      <c r="U98" s="712">
        <v>27156</v>
      </c>
      <c r="V98" s="712">
        <v>148812</v>
      </c>
      <c r="W98" s="727">
        <v>26.527352570000001</v>
      </c>
      <c r="X98" s="667">
        <v>2.7</v>
      </c>
      <c r="Y98" s="716">
        <v>0.13400000000000001</v>
      </c>
      <c r="Z98" s="669">
        <v>0.11</v>
      </c>
      <c r="AA98" s="716">
        <v>0.56000000000000005</v>
      </c>
      <c r="AB98" s="668">
        <v>28713</v>
      </c>
      <c r="AC98" s="667">
        <v>3</v>
      </c>
      <c r="AD98" s="693" t="s">
        <v>722</v>
      </c>
      <c r="AE98" s="288" t="s">
        <v>723</v>
      </c>
      <c r="AF98" s="288" t="s">
        <v>724</v>
      </c>
      <c r="AG98" s="288" t="s">
        <v>481</v>
      </c>
      <c r="AH98" s="288">
        <v>0</v>
      </c>
      <c r="AI98" s="288">
        <v>1</v>
      </c>
      <c r="AJ98" s="288">
        <v>0</v>
      </c>
      <c r="AK98" s="288">
        <v>1</v>
      </c>
      <c r="AL98" s="288">
        <v>0</v>
      </c>
      <c r="AM98" s="288">
        <v>0</v>
      </c>
      <c r="AN98" s="288">
        <v>0</v>
      </c>
      <c r="AO98" s="288">
        <v>0</v>
      </c>
      <c r="AP98" s="701">
        <v>1</v>
      </c>
      <c r="AQ98" s="701">
        <v>0</v>
      </c>
      <c r="AR98" s="701">
        <v>0</v>
      </c>
      <c r="AS98" s="671">
        <v>0</v>
      </c>
      <c r="AT98" s="671">
        <v>3</v>
      </c>
      <c r="AU98" s="671">
        <v>1</v>
      </c>
      <c r="AV98" s="671">
        <v>1</v>
      </c>
      <c r="AW98" s="671">
        <v>3</v>
      </c>
      <c r="AX98" s="671">
        <v>0</v>
      </c>
      <c r="AY98" s="671">
        <v>0</v>
      </c>
      <c r="AZ98" s="671">
        <v>0</v>
      </c>
      <c r="BA98" s="671">
        <v>0</v>
      </c>
      <c r="BB98" s="671">
        <v>0</v>
      </c>
      <c r="BC98" s="671">
        <v>0</v>
      </c>
      <c r="BD98" s="671">
        <v>0</v>
      </c>
      <c r="BE98" s="671">
        <v>0</v>
      </c>
      <c r="BF98" s="671">
        <v>0</v>
      </c>
      <c r="BG98" s="671">
        <v>6</v>
      </c>
      <c r="BH98" s="734">
        <v>2.5607606110000001</v>
      </c>
      <c r="BI98" s="734">
        <v>7.9876408669999996</v>
      </c>
      <c r="BJ98" s="734">
        <v>18.164657470000002</v>
      </c>
      <c r="BK98" s="734">
        <v>10.668256360000001</v>
      </c>
      <c r="BL98" s="734">
        <v>1.8995055169999999</v>
      </c>
      <c r="BM98" s="734">
        <v>12.820297549999999</v>
      </c>
      <c r="BN98" s="734">
        <v>65920</v>
      </c>
      <c r="BO98" s="734">
        <v>32.398902669999998</v>
      </c>
      <c r="BP98" s="734">
        <v>67.601097330000002</v>
      </c>
      <c r="BQ98" s="734">
        <v>10.03903472</v>
      </c>
      <c r="BR98" s="741">
        <v>1095</v>
      </c>
      <c r="BS98" s="672">
        <v>1990</v>
      </c>
      <c r="BT98" s="672">
        <v>0</v>
      </c>
      <c r="BU98" s="671" t="s">
        <v>725</v>
      </c>
      <c r="BV98" s="679" t="s">
        <v>726</v>
      </c>
      <c r="BW98" s="679">
        <v>5000</v>
      </c>
      <c r="BX98" s="720">
        <v>10000</v>
      </c>
      <c r="BY98" s="720">
        <v>70000</v>
      </c>
      <c r="BZ98" s="720">
        <v>100000</v>
      </c>
      <c r="CA98" s="720">
        <v>3000</v>
      </c>
      <c r="CB98" s="720">
        <v>100000</v>
      </c>
      <c r="CC98" s="679" t="s">
        <v>174</v>
      </c>
      <c r="CD98" s="679">
        <v>3</v>
      </c>
      <c r="CE98" s="679">
        <v>1</v>
      </c>
      <c r="CF98" s="679">
        <v>1</v>
      </c>
      <c r="CG98" s="667" t="s">
        <v>234</v>
      </c>
      <c r="CH98" s="667" t="s">
        <v>234</v>
      </c>
      <c r="CI98" s="747">
        <v>36910</v>
      </c>
      <c r="CJ98" s="746">
        <v>9.1</v>
      </c>
      <c r="CK98" s="746">
        <v>12.8</v>
      </c>
      <c r="CL98" s="746">
        <v>6.8</v>
      </c>
      <c r="CM98" s="746">
        <v>34.5</v>
      </c>
      <c r="CN98" s="747">
        <v>3710</v>
      </c>
      <c r="CO98" s="747">
        <v>69569</v>
      </c>
      <c r="CP98" s="746">
        <v>8.6999999999999993</v>
      </c>
      <c r="CQ98" s="746">
        <v>5.6</v>
      </c>
      <c r="CR98" s="746">
        <v>18.8</v>
      </c>
      <c r="CS98" s="746">
        <v>43</v>
      </c>
      <c r="CT98" s="749">
        <v>1062</v>
      </c>
    </row>
    <row r="99" spans="1:98" ht="27.75" customHeight="1">
      <c r="A99" s="666" t="s">
        <v>715</v>
      </c>
      <c r="B99" s="667" t="s">
        <v>716</v>
      </c>
      <c r="C99" s="667" t="s">
        <v>465</v>
      </c>
      <c r="D99" s="667">
        <v>25</v>
      </c>
      <c r="E99" s="667" t="s">
        <v>99</v>
      </c>
      <c r="F99" s="667">
        <v>1</v>
      </c>
      <c r="G99" s="668">
        <v>81350</v>
      </c>
      <c r="H99" s="668">
        <v>34052</v>
      </c>
      <c r="I99" s="727">
        <v>6154422</v>
      </c>
      <c r="J99" s="718">
        <v>0.13200000000000001</v>
      </c>
      <c r="K99" s="713">
        <f>Q99/I99</f>
        <v>0.78725475763605424</v>
      </c>
      <c r="L99" s="713">
        <f>R99/I99</f>
        <v>0.11522739259673775</v>
      </c>
      <c r="M99" s="713">
        <f>S99/I99</f>
        <v>2.2652817762577868E-2</v>
      </c>
      <c r="N99" s="713">
        <f>T99/I99</f>
        <v>4.8499274180418564E-2</v>
      </c>
      <c r="O99" s="713">
        <f>U99/I99</f>
        <v>4.4124371061977875E-3</v>
      </c>
      <c r="P99" s="713">
        <f>V99/I99</f>
        <v>2.4179687385752879E-2</v>
      </c>
      <c r="Q99" s="712">
        <v>4845098</v>
      </c>
      <c r="R99" s="712">
        <v>709158</v>
      </c>
      <c r="S99" s="712">
        <v>139415</v>
      </c>
      <c r="T99" s="712">
        <v>298485</v>
      </c>
      <c r="U99" s="712">
        <v>27156</v>
      </c>
      <c r="V99" s="712">
        <v>148812</v>
      </c>
      <c r="W99" s="727">
        <v>26.527352570000001</v>
      </c>
      <c r="X99" s="667">
        <v>2.7</v>
      </c>
      <c r="Y99" s="716">
        <v>0.13400000000000001</v>
      </c>
      <c r="Z99" s="669">
        <v>0.11</v>
      </c>
      <c r="AA99" s="716">
        <v>0.56000000000000005</v>
      </c>
      <c r="AB99" s="668">
        <v>28713</v>
      </c>
      <c r="AC99" s="667">
        <v>3</v>
      </c>
      <c r="AD99" s="693" t="s">
        <v>727</v>
      </c>
      <c r="AE99" s="689" t="s">
        <v>728</v>
      </c>
      <c r="AF99" s="288" t="s">
        <v>729</v>
      </c>
      <c r="AG99" s="288" t="s">
        <v>730</v>
      </c>
      <c r="AH99" s="288">
        <v>0</v>
      </c>
      <c r="AI99" s="288">
        <v>0</v>
      </c>
      <c r="AJ99" s="288">
        <v>0</v>
      </c>
      <c r="AK99" s="288">
        <v>1</v>
      </c>
      <c r="AL99" s="288">
        <v>0</v>
      </c>
      <c r="AM99" s="288">
        <v>0</v>
      </c>
      <c r="AN99" s="288">
        <v>0</v>
      </c>
      <c r="AO99" s="288">
        <v>0</v>
      </c>
      <c r="AP99" s="701">
        <v>1</v>
      </c>
      <c r="AQ99" s="701">
        <v>0</v>
      </c>
      <c r="AR99" s="701">
        <v>0</v>
      </c>
      <c r="AS99" s="671">
        <v>0</v>
      </c>
      <c r="AT99" s="671">
        <v>1</v>
      </c>
      <c r="AU99" s="671">
        <v>1</v>
      </c>
      <c r="AV99" s="671">
        <v>1</v>
      </c>
      <c r="AW99" s="671">
        <v>3</v>
      </c>
      <c r="AX99" s="671">
        <v>0</v>
      </c>
      <c r="AY99" s="671">
        <v>0</v>
      </c>
      <c r="AZ99" s="671">
        <v>0</v>
      </c>
      <c r="BA99" s="671">
        <v>0</v>
      </c>
      <c r="BB99" s="671">
        <v>0</v>
      </c>
      <c r="BC99" s="671">
        <v>0</v>
      </c>
      <c r="BD99" s="671">
        <v>0</v>
      </c>
      <c r="BE99" s="671">
        <v>0</v>
      </c>
      <c r="BF99" s="671">
        <v>0</v>
      </c>
      <c r="BG99" s="671">
        <v>6</v>
      </c>
      <c r="BH99" s="734">
        <v>2.5607606110000001</v>
      </c>
      <c r="BI99" s="734">
        <v>7.9876408669999996</v>
      </c>
      <c r="BJ99" s="734">
        <v>18.164657470000002</v>
      </c>
      <c r="BK99" s="734">
        <v>10.668256360000001</v>
      </c>
      <c r="BL99" s="734">
        <v>1.8995055169999999</v>
      </c>
      <c r="BM99" s="734">
        <v>12.820297549999999</v>
      </c>
      <c r="BN99" s="734">
        <v>65920</v>
      </c>
      <c r="BO99" s="734">
        <v>32.398902669999998</v>
      </c>
      <c r="BP99" s="734">
        <v>67.601097330000002</v>
      </c>
      <c r="BQ99" s="734">
        <v>10.03903472</v>
      </c>
      <c r="BR99" s="741">
        <v>1095</v>
      </c>
      <c r="BS99" s="672">
        <v>2002</v>
      </c>
      <c r="BT99" s="672">
        <v>0</v>
      </c>
      <c r="BU99" s="671" t="s">
        <v>731</v>
      </c>
      <c r="BV99" s="702" t="s">
        <v>732</v>
      </c>
      <c r="BW99" s="702">
        <v>3000</v>
      </c>
      <c r="BX99" s="719">
        <v>100000</v>
      </c>
      <c r="BY99" s="719">
        <v>70000</v>
      </c>
      <c r="BZ99" s="719">
        <v>100000</v>
      </c>
      <c r="CA99" s="719">
        <v>3000</v>
      </c>
      <c r="CB99" s="719">
        <v>100000</v>
      </c>
      <c r="CC99" s="674" t="s">
        <v>174</v>
      </c>
      <c r="CD99" s="674">
        <v>3</v>
      </c>
      <c r="CE99" s="674">
        <v>1</v>
      </c>
      <c r="CF99" s="674">
        <v>1</v>
      </c>
      <c r="CG99" s="667" t="s">
        <v>733</v>
      </c>
      <c r="CH99" s="667" t="s">
        <v>734</v>
      </c>
      <c r="CI99" s="747">
        <v>36910</v>
      </c>
      <c r="CJ99" s="746">
        <v>9.1</v>
      </c>
      <c r="CK99" s="746">
        <v>12.8</v>
      </c>
      <c r="CL99" s="746">
        <v>6.8</v>
      </c>
      <c r="CM99" s="746">
        <v>34.5</v>
      </c>
      <c r="CN99" s="747">
        <v>3710</v>
      </c>
      <c r="CO99" s="747">
        <v>69569</v>
      </c>
      <c r="CP99" s="746">
        <v>8.6999999999999993</v>
      </c>
      <c r="CQ99" s="746">
        <v>5.6</v>
      </c>
      <c r="CR99" s="746">
        <v>18.8</v>
      </c>
      <c r="CS99" s="746">
        <v>43</v>
      </c>
      <c r="CT99" s="749">
        <v>1062</v>
      </c>
    </row>
    <row r="100" spans="1:98" ht="27.75" customHeight="1">
      <c r="A100" s="666" t="s">
        <v>735</v>
      </c>
      <c r="B100" s="667" t="s">
        <v>736</v>
      </c>
      <c r="C100" s="667" t="s">
        <v>130</v>
      </c>
      <c r="D100" s="667">
        <v>26</v>
      </c>
      <c r="E100" s="667" t="s">
        <v>99</v>
      </c>
      <c r="F100" s="667">
        <v>1</v>
      </c>
      <c r="G100" s="668">
        <v>92550</v>
      </c>
      <c r="H100" s="668">
        <v>33568</v>
      </c>
      <c r="I100" s="727">
        <v>1091840</v>
      </c>
      <c r="J100" s="718">
        <v>0.121</v>
      </c>
      <c r="K100" s="713">
        <f>Q100/I100</f>
        <v>0.87709096570926148</v>
      </c>
      <c r="L100" s="713">
        <f>R100/I100</f>
        <v>5.6830671160609612E-3</v>
      </c>
      <c r="M100" s="713">
        <f>S100/I100</f>
        <v>1.0607781359906213E-2</v>
      </c>
      <c r="N100" s="713">
        <f>T100/I100</f>
        <v>4.6452776963657676E-2</v>
      </c>
      <c r="O100" s="713">
        <f>U100/I100</f>
        <v>6.0418193141852289E-2</v>
      </c>
      <c r="P100" s="713">
        <f>V100/I100</f>
        <v>2.7348329425556858E-2</v>
      </c>
      <c r="Q100" s="712">
        <v>957643</v>
      </c>
      <c r="R100" s="712">
        <v>6205</v>
      </c>
      <c r="S100" s="712">
        <v>11582</v>
      </c>
      <c r="T100" s="712">
        <v>50719</v>
      </c>
      <c r="U100" s="712">
        <v>65967</v>
      </c>
      <c r="V100" s="712">
        <v>29860</v>
      </c>
      <c r="W100" s="727">
        <v>65.008675589999996</v>
      </c>
      <c r="X100" s="667">
        <v>1.1000000000000001</v>
      </c>
      <c r="Y100" s="716">
        <v>0.114</v>
      </c>
      <c r="Z100" s="669">
        <v>7.0000000000000007E-2</v>
      </c>
      <c r="AA100" s="716">
        <v>0.55000000000000004</v>
      </c>
      <c r="AB100" s="668">
        <v>27114</v>
      </c>
      <c r="AC100" s="667">
        <v>1</v>
      </c>
      <c r="AD100" s="667" t="s">
        <v>737</v>
      </c>
      <c r="AE100" s="667" t="s">
        <v>738</v>
      </c>
      <c r="AF100" s="288" t="s">
        <v>739</v>
      </c>
      <c r="AG100" s="288" t="s">
        <v>187</v>
      </c>
      <c r="AH100" s="288">
        <v>0</v>
      </c>
      <c r="AI100" s="288">
        <v>0</v>
      </c>
      <c r="AJ100" s="288">
        <v>0</v>
      </c>
      <c r="AK100" s="288">
        <v>1</v>
      </c>
      <c r="AL100" s="288">
        <v>1</v>
      </c>
      <c r="AM100" s="288">
        <v>0</v>
      </c>
      <c r="AN100" s="288">
        <v>0</v>
      </c>
      <c r="AO100" s="288">
        <v>0</v>
      </c>
      <c r="AP100" s="701">
        <v>1</v>
      </c>
      <c r="AQ100" s="701">
        <v>1</v>
      </c>
      <c r="AR100" s="701">
        <v>0</v>
      </c>
      <c r="AS100" s="671">
        <v>0</v>
      </c>
      <c r="AT100" s="671">
        <v>1</v>
      </c>
      <c r="AU100" s="671">
        <v>1</v>
      </c>
      <c r="AV100" s="671">
        <v>1</v>
      </c>
      <c r="AW100" s="671">
        <v>1</v>
      </c>
      <c r="AX100" s="671">
        <v>0</v>
      </c>
      <c r="AY100" s="671">
        <v>0</v>
      </c>
      <c r="AZ100" s="671">
        <v>0</v>
      </c>
      <c r="BA100" s="671">
        <v>0</v>
      </c>
      <c r="BB100" s="671">
        <v>0</v>
      </c>
      <c r="BC100" s="671">
        <v>0</v>
      </c>
      <c r="BD100" s="671">
        <v>0</v>
      </c>
      <c r="BE100" s="671">
        <v>0</v>
      </c>
      <c r="BF100" s="671">
        <v>0</v>
      </c>
      <c r="BG100" s="671">
        <v>5.6</v>
      </c>
      <c r="BH100" s="734">
        <v>1.63011204</v>
      </c>
      <c r="BI100" s="734">
        <v>9.0225022169999995</v>
      </c>
      <c r="BJ100" s="734">
        <v>21.060252670000001</v>
      </c>
      <c r="BK100" s="734">
        <v>10.191483249999999</v>
      </c>
      <c r="BL100" s="734">
        <v>2.6176064440000002</v>
      </c>
      <c r="BM100" s="734">
        <v>12.411913950000001</v>
      </c>
      <c r="BN100" s="734">
        <v>66341</v>
      </c>
      <c r="BO100" s="734">
        <v>30.97087969</v>
      </c>
      <c r="BP100" s="734">
        <v>69.029120309999996</v>
      </c>
      <c r="BQ100" s="734">
        <v>8.618277741</v>
      </c>
      <c r="BR100" s="741" t="s">
        <v>116</v>
      </c>
      <c r="BS100" s="672">
        <v>1991</v>
      </c>
      <c r="BT100" s="672">
        <v>0</v>
      </c>
      <c r="BU100" s="671" t="s">
        <v>740</v>
      </c>
      <c r="BV100" s="671" t="s">
        <v>741</v>
      </c>
      <c r="BW100" s="671" t="s">
        <v>116</v>
      </c>
      <c r="BX100" s="672">
        <v>150000</v>
      </c>
      <c r="BY100" s="672">
        <v>150000</v>
      </c>
      <c r="BZ100" s="672">
        <v>150000</v>
      </c>
      <c r="CB100" s="672">
        <v>150000</v>
      </c>
      <c r="CC100" s="671" t="s">
        <v>742</v>
      </c>
      <c r="CD100" s="671">
        <v>3</v>
      </c>
      <c r="CE100" s="671">
        <v>1</v>
      </c>
      <c r="CF100" s="671">
        <v>1</v>
      </c>
      <c r="CG100" s="667" t="s">
        <v>743</v>
      </c>
      <c r="CH100" s="667" t="s">
        <v>744</v>
      </c>
      <c r="CI100" s="747">
        <v>36480</v>
      </c>
      <c r="CJ100" s="746">
        <v>7.9</v>
      </c>
      <c r="CK100" s="746">
        <v>13.6</v>
      </c>
      <c r="CL100" s="746">
        <v>6.9</v>
      </c>
      <c r="CM100" s="746">
        <v>59.2</v>
      </c>
      <c r="CN100" s="746">
        <v>649</v>
      </c>
      <c r="CO100" s="747">
        <v>11042</v>
      </c>
      <c r="CP100" s="746">
        <v>4.0999999999999996</v>
      </c>
      <c r="CQ100" s="746">
        <v>7.3</v>
      </c>
      <c r="CR100" s="746">
        <v>26</v>
      </c>
      <c r="CS100" s="746">
        <v>38.700000000000003</v>
      </c>
    </row>
    <row r="101" spans="1:98" ht="27.75" customHeight="1">
      <c r="A101" s="666" t="s">
        <v>745</v>
      </c>
      <c r="B101" s="667" t="s">
        <v>746</v>
      </c>
      <c r="C101" s="667" t="s">
        <v>465</v>
      </c>
      <c r="D101" s="667">
        <v>27</v>
      </c>
      <c r="E101" s="667" t="s">
        <v>99</v>
      </c>
      <c r="F101" s="667">
        <v>1</v>
      </c>
      <c r="G101" s="668">
        <v>93810</v>
      </c>
      <c r="H101" s="668">
        <v>37186</v>
      </c>
      <c r="I101" s="727">
        <v>1958939</v>
      </c>
      <c r="J101" s="725">
        <v>0.112</v>
      </c>
      <c r="K101" s="713">
        <f>Q101/I101</f>
        <v>0.77289287721567645</v>
      </c>
      <c r="L101" s="713">
        <f>R101/I101</f>
        <v>5.0215448260512448E-2</v>
      </c>
      <c r="M101" s="713">
        <f>S101/I101</f>
        <v>2.742300806712205E-2</v>
      </c>
      <c r="N101" s="713">
        <f>T101/I101</f>
        <v>0.12380017958701113</v>
      </c>
      <c r="O101" s="713">
        <f>U101/I101</f>
        <v>8.2376225089193685E-3</v>
      </c>
      <c r="P101" s="713">
        <f>V101/I101</f>
        <v>2.1308984098024491E-2</v>
      </c>
      <c r="Q101" s="712">
        <v>1514050</v>
      </c>
      <c r="R101" s="712">
        <v>98369</v>
      </c>
      <c r="S101" s="712">
        <v>53720</v>
      </c>
      <c r="T101" s="712">
        <v>242517</v>
      </c>
      <c r="U101" s="712">
        <v>16137</v>
      </c>
      <c r="V101" s="712">
        <v>41743</v>
      </c>
      <c r="W101" s="727">
        <v>36.838696499999998</v>
      </c>
      <c r="X101" s="667">
        <v>5.4</v>
      </c>
      <c r="Y101" s="716">
        <v>0.125</v>
      </c>
      <c r="Z101" s="669">
        <v>0.08</v>
      </c>
      <c r="AA101" s="716">
        <v>0.6</v>
      </c>
      <c r="AB101" s="668">
        <v>26781</v>
      </c>
      <c r="AC101" s="667">
        <v>1</v>
      </c>
      <c r="AD101" s="667" t="s">
        <v>747</v>
      </c>
      <c r="AE101" s="667" t="s">
        <v>748</v>
      </c>
      <c r="AF101" s="288" t="s">
        <v>749</v>
      </c>
      <c r="AG101" s="288" t="s">
        <v>750</v>
      </c>
      <c r="AH101" s="288">
        <v>0</v>
      </c>
      <c r="AI101" s="288">
        <v>0</v>
      </c>
      <c r="AJ101" s="288">
        <v>0</v>
      </c>
      <c r="AK101" s="288">
        <v>1</v>
      </c>
      <c r="AL101" s="288">
        <v>1</v>
      </c>
      <c r="AM101" s="288">
        <v>0</v>
      </c>
      <c r="AN101" s="288">
        <v>0</v>
      </c>
      <c r="AO101" s="288">
        <v>0</v>
      </c>
      <c r="AP101" s="701">
        <v>1</v>
      </c>
      <c r="AQ101" s="701">
        <v>0</v>
      </c>
      <c r="AR101" s="701">
        <v>0</v>
      </c>
      <c r="AS101" s="671">
        <v>0</v>
      </c>
      <c r="AT101" s="671">
        <v>9</v>
      </c>
      <c r="AU101" s="671">
        <v>1</v>
      </c>
      <c r="AV101" s="671">
        <v>1</v>
      </c>
      <c r="AW101" s="671">
        <v>1</v>
      </c>
      <c r="AX101" s="671">
        <v>0</v>
      </c>
      <c r="AY101" s="671">
        <v>0</v>
      </c>
      <c r="AZ101" s="671">
        <v>0</v>
      </c>
      <c r="BA101" s="671">
        <v>0</v>
      </c>
      <c r="BB101" s="671">
        <v>0</v>
      </c>
      <c r="BC101" s="671">
        <v>0</v>
      </c>
      <c r="BD101" s="671">
        <v>0</v>
      </c>
      <c r="BE101" s="671">
        <v>0</v>
      </c>
      <c r="BF101" s="671">
        <v>0</v>
      </c>
      <c r="BG101" s="671">
        <v>6</v>
      </c>
      <c r="BH101" s="734">
        <v>3.4549111799999999</v>
      </c>
      <c r="BI101" s="734">
        <v>10.200716399999999</v>
      </c>
      <c r="BJ101" s="734">
        <v>20.64627488</v>
      </c>
      <c r="BK101" s="734">
        <v>10.188609570000001</v>
      </c>
      <c r="BL101" s="734">
        <v>1.9633452220000001</v>
      </c>
      <c r="BM101" s="734">
        <v>10.39844117</v>
      </c>
      <c r="BN101" s="734">
        <v>71722</v>
      </c>
      <c r="BO101" s="734">
        <v>33.453764210000003</v>
      </c>
      <c r="BP101" s="734">
        <v>66.546235789999997</v>
      </c>
      <c r="BQ101" s="734">
        <v>8.0324171569999994</v>
      </c>
      <c r="BR101" s="741">
        <v>296</v>
      </c>
      <c r="BS101" s="672" t="s">
        <v>116</v>
      </c>
      <c r="BU101" s="671" t="s">
        <v>751</v>
      </c>
      <c r="BV101" s="702" t="s">
        <v>752</v>
      </c>
      <c r="BW101" s="674">
        <v>90000</v>
      </c>
      <c r="BX101" s="719">
        <v>200000</v>
      </c>
      <c r="BY101" s="719">
        <v>200000</v>
      </c>
      <c r="BZ101" s="719">
        <v>200000</v>
      </c>
      <c r="CA101" s="674">
        <v>90000</v>
      </c>
      <c r="CB101" s="719">
        <v>200000</v>
      </c>
      <c r="CC101" s="674" t="s">
        <v>174</v>
      </c>
      <c r="CD101" s="674">
        <v>3</v>
      </c>
      <c r="CE101" s="674">
        <v>2</v>
      </c>
      <c r="CF101" s="674">
        <v>1</v>
      </c>
      <c r="CG101" s="667" t="s">
        <v>753</v>
      </c>
      <c r="CH101" s="667" t="s">
        <v>754</v>
      </c>
      <c r="CI101" s="747">
        <v>40270</v>
      </c>
      <c r="CJ101" s="746">
        <v>8.9</v>
      </c>
      <c r="CK101" s="746">
        <v>13.5</v>
      </c>
      <c r="CL101" s="746">
        <v>6.7</v>
      </c>
      <c r="CM101" s="746">
        <v>50.8</v>
      </c>
      <c r="CN101" s="747">
        <v>1350</v>
      </c>
      <c r="CO101" s="747">
        <v>24230</v>
      </c>
      <c r="CP101" s="746">
        <v>1.7</v>
      </c>
      <c r="CQ101" s="746">
        <v>7.6</v>
      </c>
      <c r="CR101" s="746">
        <v>18.7</v>
      </c>
      <c r="CS101" s="746">
        <v>33.9</v>
      </c>
      <c r="CT101" s="749">
        <v>283</v>
      </c>
    </row>
    <row r="102" spans="1:98" ht="27.75" customHeight="1">
      <c r="A102" s="666" t="s">
        <v>755</v>
      </c>
      <c r="B102" s="667" t="s">
        <v>756</v>
      </c>
      <c r="C102" s="667" t="s">
        <v>130</v>
      </c>
      <c r="D102" s="667">
        <v>28</v>
      </c>
      <c r="E102" s="667" t="s">
        <v>131</v>
      </c>
      <c r="F102" s="667">
        <v>2</v>
      </c>
      <c r="G102" s="668">
        <v>101420</v>
      </c>
      <c r="H102" s="668">
        <v>42552</v>
      </c>
      <c r="I102" s="727">
        <v>3104817</v>
      </c>
      <c r="J102" s="718">
        <v>0.125</v>
      </c>
      <c r="K102" s="713">
        <f>Q102/I102</f>
        <v>0.46775123944503011</v>
      </c>
      <c r="L102" s="713">
        <f>R102/I102</f>
        <v>9.9560135106191439E-2</v>
      </c>
      <c r="M102" s="713">
        <f>S102/I102</f>
        <v>9.1348701066761739E-2</v>
      </c>
      <c r="N102" s="713">
        <f>T102/I102</f>
        <v>0.30963306372001959</v>
      </c>
      <c r="O102" s="713">
        <f>U102/I102</f>
        <v>8.4816593055242872E-3</v>
      </c>
      <c r="P102" s="713">
        <f>V102/I102</f>
        <v>3.9527611450207854E-2</v>
      </c>
      <c r="Q102" s="712">
        <v>1452282</v>
      </c>
      <c r="R102" s="712">
        <v>309116</v>
      </c>
      <c r="S102" s="712">
        <v>283621</v>
      </c>
      <c r="T102" s="712">
        <v>961354</v>
      </c>
      <c r="U102" s="712">
        <v>26334</v>
      </c>
      <c r="V102" s="712">
        <v>122726</v>
      </c>
      <c r="W102" s="727">
        <v>8.942827672</v>
      </c>
      <c r="X102" s="667">
        <v>0.2</v>
      </c>
      <c r="Y102" s="716">
        <v>0.111</v>
      </c>
      <c r="Z102" s="669">
        <v>0.05</v>
      </c>
      <c r="AA102" s="716">
        <v>0.46</v>
      </c>
      <c r="AB102" s="668">
        <v>21357</v>
      </c>
      <c r="AC102" s="667">
        <v>2</v>
      </c>
      <c r="AD102" s="673" t="s">
        <v>757</v>
      </c>
      <c r="AE102" s="667" t="s">
        <v>758</v>
      </c>
      <c r="AF102" s="694" t="s">
        <v>759</v>
      </c>
      <c r="AG102" s="694" t="s">
        <v>760</v>
      </c>
      <c r="AH102" s="288">
        <v>0</v>
      </c>
      <c r="AI102" s="288">
        <v>0</v>
      </c>
      <c r="AJ102" s="288">
        <v>0</v>
      </c>
      <c r="AK102" s="694">
        <v>1</v>
      </c>
      <c r="AL102" s="694">
        <v>1</v>
      </c>
      <c r="AM102" s="694">
        <v>0</v>
      </c>
      <c r="AN102" s="694">
        <v>1</v>
      </c>
      <c r="AO102" s="288">
        <v>0</v>
      </c>
      <c r="AP102" s="702">
        <v>1</v>
      </c>
      <c r="AQ102" s="702">
        <v>0</v>
      </c>
      <c r="AR102" s="702">
        <v>0</v>
      </c>
      <c r="AS102" s="674">
        <v>0</v>
      </c>
      <c r="AT102" s="674">
        <v>9</v>
      </c>
      <c r="AU102" s="674">
        <v>1</v>
      </c>
      <c r="AV102" s="674">
        <v>1</v>
      </c>
      <c r="AW102" s="674">
        <v>2</v>
      </c>
      <c r="AX102" s="674">
        <v>0</v>
      </c>
      <c r="AY102" s="671">
        <v>0</v>
      </c>
      <c r="AZ102" s="674">
        <v>0</v>
      </c>
      <c r="BA102" s="674">
        <v>0</v>
      </c>
      <c r="BB102" s="674">
        <v>0</v>
      </c>
      <c r="BC102" s="674">
        <v>0</v>
      </c>
      <c r="BD102" s="674">
        <v>0</v>
      </c>
      <c r="BE102" s="674">
        <v>0</v>
      </c>
      <c r="BF102" s="671">
        <v>0</v>
      </c>
      <c r="BG102" s="674">
        <v>4.2</v>
      </c>
      <c r="BH102" s="734">
        <v>5.0409813159999999</v>
      </c>
      <c r="BI102" s="734">
        <v>8.2052481759999996</v>
      </c>
      <c r="BJ102" s="734">
        <v>16.103307279999999</v>
      </c>
      <c r="BK102" s="734">
        <v>8.3426737749999997</v>
      </c>
      <c r="BL102" s="734">
        <v>3.3116748629999999</v>
      </c>
      <c r="BM102" s="734">
        <v>12.71182928</v>
      </c>
      <c r="BN102" s="734">
        <v>71646</v>
      </c>
      <c r="BO102" s="734">
        <v>41.567676769999998</v>
      </c>
      <c r="BP102" s="734">
        <v>58.432323230000002</v>
      </c>
      <c r="BQ102" s="734">
        <v>11.948652149999999</v>
      </c>
      <c r="BR102" s="741">
        <v>298</v>
      </c>
      <c r="BS102" s="672" t="s">
        <v>116</v>
      </c>
      <c r="BU102" s="671" t="s">
        <v>761</v>
      </c>
      <c r="BV102" s="674" t="s">
        <v>762</v>
      </c>
      <c r="BW102" s="674">
        <v>20000</v>
      </c>
      <c r="BX102" s="719">
        <v>120000</v>
      </c>
      <c r="BY102" s="719">
        <v>120000</v>
      </c>
      <c r="BZ102" s="719">
        <v>120000</v>
      </c>
      <c r="CA102" s="674">
        <v>20000</v>
      </c>
      <c r="CB102" s="719">
        <v>120000</v>
      </c>
      <c r="CC102" s="674" t="s">
        <v>763</v>
      </c>
      <c r="CD102" s="674">
        <v>3</v>
      </c>
      <c r="CE102" s="674">
        <v>2</v>
      </c>
      <c r="CF102" s="674">
        <v>1</v>
      </c>
      <c r="CG102" s="667" t="s">
        <v>764</v>
      </c>
      <c r="CH102" s="667" t="s">
        <v>765</v>
      </c>
      <c r="CI102" s="747">
        <v>44200</v>
      </c>
      <c r="CJ102" s="746">
        <v>11.9</v>
      </c>
      <c r="CK102" s="746" t="s">
        <v>766</v>
      </c>
      <c r="CL102" s="746">
        <v>11.1</v>
      </c>
      <c r="CM102" s="746">
        <v>59.4</v>
      </c>
      <c r="CN102" s="747">
        <v>1087</v>
      </c>
      <c r="CO102" s="746" t="s">
        <v>766</v>
      </c>
      <c r="CP102" s="746">
        <v>27.3</v>
      </c>
      <c r="CQ102" s="746">
        <v>7.9</v>
      </c>
      <c r="CR102" s="746">
        <v>14.7</v>
      </c>
      <c r="CS102" s="746">
        <v>42.3</v>
      </c>
      <c r="CT102" s="749">
        <v>286</v>
      </c>
    </row>
    <row r="103" spans="1:98" ht="27.75" customHeight="1">
      <c r="A103" s="666" t="s">
        <v>755</v>
      </c>
      <c r="B103" s="667" t="s">
        <v>756</v>
      </c>
      <c r="C103" s="667" t="s">
        <v>130</v>
      </c>
      <c r="D103" s="667">
        <v>28</v>
      </c>
      <c r="E103" s="667" t="s">
        <v>131</v>
      </c>
      <c r="F103" s="667">
        <v>2</v>
      </c>
      <c r="G103" s="668">
        <v>101420</v>
      </c>
      <c r="H103" s="668">
        <v>42552</v>
      </c>
      <c r="I103" s="727">
        <v>3104817</v>
      </c>
      <c r="J103" s="718">
        <v>0.125</v>
      </c>
      <c r="K103" s="713">
        <f>Q103/I103</f>
        <v>0.46775123944503011</v>
      </c>
      <c r="L103" s="713">
        <f>R103/I103</f>
        <v>9.9560135106191439E-2</v>
      </c>
      <c r="M103" s="713">
        <f>S103/I103</f>
        <v>9.1348701066761739E-2</v>
      </c>
      <c r="N103" s="713">
        <f>T103/I103</f>
        <v>0.30963306372001959</v>
      </c>
      <c r="O103" s="713">
        <f>U103/I103</f>
        <v>8.4816593055242872E-3</v>
      </c>
      <c r="P103" s="713">
        <f>V103/I103</f>
        <v>3.9527611450207854E-2</v>
      </c>
      <c r="Q103" s="712">
        <v>1452282</v>
      </c>
      <c r="R103" s="712">
        <v>309116</v>
      </c>
      <c r="S103" s="712">
        <v>283621</v>
      </c>
      <c r="T103" s="712">
        <v>961354</v>
      </c>
      <c r="U103" s="712">
        <v>26334</v>
      </c>
      <c r="V103" s="712">
        <v>122726</v>
      </c>
      <c r="W103" s="727">
        <v>8.942827672</v>
      </c>
      <c r="X103" s="667">
        <v>0.2</v>
      </c>
      <c r="Y103" s="716">
        <v>0.111</v>
      </c>
      <c r="Z103" s="669">
        <v>0.05</v>
      </c>
      <c r="AA103" s="716">
        <v>0.46</v>
      </c>
      <c r="AB103" s="668">
        <v>21357</v>
      </c>
      <c r="AC103" s="667">
        <v>2</v>
      </c>
      <c r="AD103" s="673" t="s">
        <v>767</v>
      </c>
      <c r="AE103" s="667" t="s">
        <v>768</v>
      </c>
      <c r="AF103" s="694" t="s">
        <v>769</v>
      </c>
      <c r="AG103" s="288" t="s">
        <v>214</v>
      </c>
      <c r="AH103" s="288">
        <v>0</v>
      </c>
      <c r="AI103" s="288">
        <v>0</v>
      </c>
      <c r="AJ103" s="288">
        <v>0</v>
      </c>
      <c r="AK103" s="694">
        <v>1</v>
      </c>
      <c r="AL103" s="694">
        <v>0</v>
      </c>
      <c r="AM103" s="694">
        <v>0</v>
      </c>
      <c r="AN103" s="694">
        <v>0</v>
      </c>
      <c r="AO103" s="288">
        <v>0</v>
      </c>
      <c r="AP103" s="702">
        <v>0</v>
      </c>
      <c r="AQ103" s="702">
        <v>1</v>
      </c>
      <c r="AR103" s="702">
        <v>0</v>
      </c>
      <c r="AS103" s="674">
        <v>0</v>
      </c>
      <c r="AT103" s="674">
        <v>3</v>
      </c>
      <c r="AU103" s="674">
        <v>1</v>
      </c>
      <c r="AV103" s="674">
        <v>1</v>
      </c>
      <c r="AW103" s="674">
        <v>2</v>
      </c>
      <c r="AX103" s="674">
        <v>0</v>
      </c>
      <c r="AY103" s="671">
        <v>0</v>
      </c>
      <c r="AZ103" s="674">
        <v>0</v>
      </c>
      <c r="BA103" s="674">
        <v>0</v>
      </c>
      <c r="BB103" s="674">
        <v>0</v>
      </c>
      <c r="BC103" s="674">
        <v>0</v>
      </c>
      <c r="BD103" s="674">
        <v>0</v>
      </c>
      <c r="BE103" s="674">
        <v>0</v>
      </c>
      <c r="BF103" s="671">
        <v>0</v>
      </c>
      <c r="BG103" s="674">
        <v>4.2</v>
      </c>
      <c r="BH103" s="734">
        <v>5.0409813159999999</v>
      </c>
      <c r="BI103" s="734">
        <v>8.2052481759999996</v>
      </c>
      <c r="BJ103" s="734">
        <v>16.103307279999999</v>
      </c>
      <c r="BK103" s="734">
        <v>8.3426737749999997</v>
      </c>
      <c r="BL103" s="734">
        <v>3.3116748629999999</v>
      </c>
      <c r="BM103" s="734">
        <v>12.71182928</v>
      </c>
      <c r="BN103" s="734">
        <v>71646</v>
      </c>
      <c r="BO103" s="734">
        <v>41.567676769999998</v>
      </c>
      <c r="BP103" s="734">
        <v>58.432323230000002</v>
      </c>
      <c r="BQ103" s="734">
        <v>11.948652149999999</v>
      </c>
      <c r="BR103" s="741">
        <v>298</v>
      </c>
      <c r="BS103" s="672" t="s">
        <v>116</v>
      </c>
      <c r="BU103" s="671" t="s">
        <v>770</v>
      </c>
      <c r="BV103" s="674" t="s">
        <v>771</v>
      </c>
      <c r="BW103" s="674" t="s">
        <v>116</v>
      </c>
      <c r="BX103" s="719" t="s">
        <v>116</v>
      </c>
      <c r="BY103" s="719">
        <v>120000</v>
      </c>
      <c r="BZ103" s="719">
        <v>120000</v>
      </c>
      <c r="CA103" s="719">
        <v>20000</v>
      </c>
      <c r="CB103" s="719">
        <v>120000</v>
      </c>
      <c r="CC103" s="674" t="s">
        <v>174</v>
      </c>
      <c r="CD103" s="674">
        <v>3</v>
      </c>
      <c r="CE103" s="674">
        <v>2</v>
      </c>
      <c r="CF103" s="674">
        <v>1</v>
      </c>
      <c r="CG103" s="667" t="s">
        <v>772</v>
      </c>
      <c r="CH103" s="667" t="s">
        <v>260</v>
      </c>
      <c r="CI103" s="747">
        <v>44200</v>
      </c>
      <c r="CJ103" s="746">
        <v>11.9</v>
      </c>
      <c r="CK103" s="746" t="s">
        <v>766</v>
      </c>
      <c r="CL103" s="746">
        <v>11.1</v>
      </c>
      <c r="CM103" s="746">
        <v>59.4</v>
      </c>
      <c r="CN103" s="747">
        <v>1087</v>
      </c>
      <c r="CO103" s="746" t="s">
        <v>766</v>
      </c>
      <c r="CP103" s="746">
        <v>27.3</v>
      </c>
      <c r="CQ103" s="746">
        <v>7.9</v>
      </c>
      <c r="CR103" s="746">
        <v>14.7</v>
      </c>
      <c r="CS103" s="746">
        <v>42.3</v>
      </c>
      <c r="CT103" s="749">
        <v>286</v>
      </c>
    </row>
    <row r="104" spans="1:98" ht="27.75" customHeight="1">
      <c r="A104" s="666" t="s">
        <v>773</v>
      </c>
      <c r="B104" s="667" t="s">
        <v>774</v>
      </c>
      <c r="C104" s="667" t="s">
        <v>275</v>
      </c>
      <c r="D104" s="667">
        <v>29</v>
      </c>
      <c r="E104" s="667" t="s">
        <v>131</v>
      </c>
      <c r="F104" s="667">
        <v>2</v>
      </c>
      <c r="G104" s="668">
        <v>106020</v>
      </c>
      <c r="H104" s="668">
        <v>40272</v>
      </c>
      <c r="I104" s="727">
        <v>1379610</v>
      </c>
      <c r="J104" s="718">
        <v>7.1999999999999995E-2</v>
      </c>
      <c r="K104" s="713">
        <f>Q104/I104</f>
        <v>0.89774211552540206</v>
      </c>
      <c r="L104" s="713">
        <f>R104/I104</f>
        <v>1.6196606287284088E-2</v>
      </c>
      <c r="M104" s="713">
        <f>S104/I104</f>
        <v>3.1624879494929724E-2</v>
      </c>
      <c r="N104" s="713">
        <f>T104/I104</f>
        <v>4.6529091554859708E-2</v>
      </c>
      <c r="O104" s="713">
        <f>U104/I104</f>
        <v>2.1288625046208712E-3</v>
      </c>
      <c r="P104" s="713">
        <f>V104/I104</f>
        <v>1.679532621537971E-2</v>
      </c>
      <c r="Q104" s="712">
        <v>1238534</v>
      </c>
      <c r="R104" s="712">
        <v>22345</v>
      </c>
      <c r="S104" s="712">
        <v>43630</v>
      </c>
      <c r="T104" s="712">
        <v>64192</v>
      </c>
      <c r="U104" s="712">
        <v>2937</v>
      </c>
      <c r="V104" s="712">
        <v>23171</v>
      </c>
      <c r="W104" s="727">
        <v>36.98257727</v>
      </c>
      <c r="X104" s="667">
        <v>0.1</v>
      </c>
      <c r="Y104" s="716">
        <v>0.13600000000000001</v>
      </c>
      <c r="Z104" s="669">
        <v>0.05</v>
      </c>
      <c r="AA104" s="716">
        <v>0.7</v>
      </c>
      <c r="AB104" s="715">
        <v>39928</v>
      </c>
      <c r="AC104" s="667">
        <v>1</v>
      </c>
      <c r="AD104" s="667" t="s">
        <v>775</v>
      </c>
      <c r="AE104" s="667" t="s">
        <v>776</v>
      </c>
      <c r="AF104" s="288" t="s">
        <v>777</v>
      </c>
      <c r="AG104" s="288" t="s">
        <v>162</v>
      </c>
      <c r="AH104" s="288">
        <v>0</v>
      </c>
      <c r="AI104" s="288">
        <v>0</v>
      </c>
      <c r="AJ104" s="288">
        <v>0</v>
      </c>
      <c r="AK104" s="288">
        <v>1</v>
      </c>
      <c r="AL104" s="288">
        <v>0</v>
      </c>
      <c r="AM104" s="288">
        <v>0</v>
      </c>
      <c r="AN104" s="288">
        <v>0</v>
      </c>
      <c r="AO104" s="288">
        <v>0</v>
      </c>
      <c r="AP104" s="701">
        <v>1</v>
      </c>
      <c r="AQ104" s="701">
        <v>1</v>
      </c>
      <c r="AR104" s="701">
        <v>0</v>
      </c>
      <c r="AS104" s="671">
        <v>0</v>
      </c>
      <c r="AT104" s="671">
        <v>9</v>
      </c>
      <c r="AU104" s="671">
        <v>1</v>
      </c>
      <c r="AV104" s="671">
        <v>1</v>
      </c>
      <c r="AW104" s="671">
        <v>1</v>
      </c>
      <c r="AX104" s="671">
        <v>0</v>
      </c>
      <c r="AY104" s="671">
        <v>0</v>
      </c>
      <c r="AZ104" s="671">
        <v>0</v>
      </c>
      <c r="BA104" s="671">
        <v>0</v>
      </c>
      <c r="BB104" s="671">
        <v>0</v>
      </c>
      <c r="BC104" s="671">
        <v>1</v>
      </c>
      <c r="BD104" s="671">
        <v>0</v>
      </c>
      <c r="BE104" s="671">
        <v>0</v>
      </c>
      <c r="BF104" s="671">
        <v>0</v>
      </c>
      <c r="BG104" s="671">
        <v>5.2</v>
      </c>
      <c r="BH104" s="734">
        <v>1.897327985</v>
      </c>
      <c r="BI104" s="734">
        <v>9.4470288100000008</v>
      </c>
      <c r="BJ104" s="734">
        <v>22.434134279999999</v>
      </c>
      <c r="BK104" s="734">
        <v>13.795795350000001</v>
      </c>
      <c r="BL104" s="734">
        <v>2.5798178740000002</v>
      </c>
      <c r="BM104" s="734">
        <v>7.3251178670000003</v>
      </c>
      <c r="BN104" s="734">
        <v>90845</v>
      </c>
      <c r="BO104" s="734">
        <v>27.731895600000001</v>
      </c>
      <c r="BP104" s="734">
        <v>72.268104399999999</v>
      </c>
      <c r="BQ104" s="734">
        <v>6.0313768080000001</v>
      </c>
      <c r="BR104" s="741">
        <v>99</v>
      </c>
      <c r="BS104" s="672" t="s">
        <v>116</v>
      </c>
      <c r="BV104" s="703" t="s">
        <v>778</v>
      </c>
      <c r="BW104" s="733">
        <v>17500</v>
      </c>
      <c r="BX104" s="720">
        <v>75000</v>
      </c>
      <c r="BY104" s="720">
        <v>75000</v>
      </c>
      <c r="BZ104" s="720">
        <v>75000</v>
      </c>
      <c r="CA104" s="733">
        <v>17500</v>
      </c>
      <c r="CB104" s="720">
        <v>75000</v>
      </c>
      <c r="CC104" s="679"/>
      <c r="CD104" s="679"/>
      <c r="CE104" s="679">
        <v>2</v>
      </c>
      <c r="CF104" s="679">
        <v>1</v>
      </c>
      <c r="CG104" s="667" t="s">
        <v>779</v>
      </c>
      <c r="CH104" s="667" t="s">
        <v>780</v>
      </c>
      <c r="CI104" s="747">
        <v>39060</v>
      </c>
      <c r="CJ104" s="746">
        <v>7</v>
      </c>
      <c r="CK104" s="746">
        <v>11.6</v>
      </c>
      <c r="CL104" s="746">
        <v>4.7</v>
      </c>
      <c r="CM104" s="746">
        <v>42.6</v>
      </c>
      <c r="CN104" s="746">
        <v>657</v>
      </c>
      <c r="CO104" s="747">
        <v>14626</v>
      </c>
      <c r="CP104" s="746">
        <v>2.4</v>
      </c>
      <c r="CQ104" s="746">
        <v>10.4</v>
      </c>
      <c r="CR104" s="746">
        <v>21.9</v>
      </c>
      <c r="CS104" s="746">
        <v>33.1</v>
      </c>
      <c r="CT104" s="749">
        <v>74</v>
      </c>
    </row>
    <row r="105" spans="1:98" ht="27.75" customHeight="1">
      <c r="A105" s="666" t="s">
        <v>781</v>
      </c>
      <c r="B105" s="667" t="s">
        <v>782</v>
      </c>
      <c r="C105" s="669" t="s">
        <v>289</v>
      </c>
      <c r="D105" s="667">
        <v>30</v>
      </c>
      <c r="E105" s="667" t="s">
        <v>158</v>
      </c>
      <c r="F105" s="667">
        <v>3</v>
      </c>
      <c r="G105" s="668">
        <v>112820</v>
      </c>
      <c r="H105" s="668">
        <v>55143</v>
      </c>
      <c r="I105" s="727">
        <v>9249063</v>
      </c>
      <c r="J105" s="718">
        <v>9.7000000000000003E-2</v>
      </c>
      <c r="K105" s="713">
        <f>Q105/I105</f>
        <v>0.52962846074245573</v>
      </c>
      <c r="L105" s="713">
        <f>R105/I105</f>
        <v>0.1302522212250041</v>
      </c>
      <c r="M105" s="713">
        <f>S105/I105</f>
        <v>0.10352724378674899</v>
      </c>
      <c r="N105" s="713">
        <f>T105/I105</f>
        <v>0.21931637831853887</v>
      </c>
      <c r="O105" s="713">
        <f>U105/I105</f>
        <v>1.5311821316386319E-3</v>
      </c>
      <c r="P105" s="713">
        <f>V105/I105</f>
        <v>1.6735641221170189E-2</v>
      </c>
      <c r="Q105" s="712">
        <v>4898567</v>
      </c>
      <c r="R105" s="712">
        <v>1204711</v>
      </c>
      <c r="S105" s="712">
        <v>957530</v>
      </c>
      <c r="T105" s="712">
        <v>2028471</v>
      </c>
      <c r="U105" s="712">
        <v>14162</v>
      </c>
      <c r="V105" s="712">
        <v>154789</v>
      </c>
      <c r="W105" s="727">
        <v>1.236593601</v>
      </c>
      <c r="X105" s="667">
        <v>0.3</v>
      </c>
      <c r="Y105" s="716">
        <v>0.129</v>
      </c>
      <c r="Z105" s="669">
        <v>0.05</v>
      </c>
      <c r="AA105" s="716">
        <v>0.63</v>
      </c>
      <c r="AB105" s="668">
        <v>35117</v>
      </c>
      <c r="AC105" s="667">
        <v>6</v>
      </c>
      <c r="AD105" s="693" t="s">
        <v>807</v>
      </c>
      <c r="AE105" s="667" t="s">
        <v>808</v>
      </c>
      <c r="AF105" s="288" t="s">
        <v>809</v>
      </c>
      <c r="AG105" s="288" t="s">
        <v>810</v>
      </c>
      <c r="AH105" s="288">
        <v>0</v>
      </c>
      <c r="AI105" s="288">
        <v>0</v>
      </c>
      <c r="AJ105" s="288">
        <v>0</v>
      </c>
      <c r="AK105" s="288">
        <v>0</v>
      </c>
      <c r="AL105" s="288">
        <v>0</v>
      </c>
      <c r="AM105" s="288">
        <v>0</v>
      </c>
      <c r="AN105" s="288">
        <v>1</v>
      </c>
      <c r="AO105" s="288">
        <v>0</v>
      </c>
      <c r="AP105" s="701">
        <v>1</v>
      </c>
      <c r="AQ105" s="701">
        <v>0</v>
      </c>
      <c r="AR105" s="701">
        <v>1</v>
      </c>
      <c r="AS105" s="671">
        <v>0</v>
      </c>
      <c r="AT105" s="671">
        <v>0</v>
      </c>
      <c r="AU105" s="671">
        <v>5</v>
      </c>
      <c r="AV105" s="671">
        <v>0</v>
      </c>
      <c r="AW105" s="671">
        <v>3</v>
      </c>
      <c r="AX105" s="671">
        <v>0</v>
      </c>
      <c r="AY105" s="671">
        <v>0</v>
      </c>
      <c r="AZ105" s="671">
        <v>0</v>
      </c>
      <c r="BA105" s="671">
        <v>1</v>
      </c>
      <c r="BB105" s="671">
        <v>0</v>
      </c>
      <c r="BC105" s="671">
        <v>1</v>
      </c>
      <c r="BD105" s="671">
        <v>1</v>
      </c>
      <c r="BE105" s="671">
        <v>0</v>
      </c>
      <c r="BF105" s="671">
        <v>0</v>
      </c>
      <c r="BG105" s="671">
        <v>5.3</v>
      </c>
      <c r="BH105" s="734">
        <v>4.2484677550000001</v>
      </c>
      <c r="BI105" s="734">
        <v>6.5563816810000004</v>
      </c>
      <c r="BJ105" s="734">
        <v>24.49849326</v>
      </c>
      <c r="BK105" s="734">
        <v>15.13282225</v>
      </c>
      <c r="BL105" s="734">
        <v>2.2328790789999999</v>
      </c>
      <c r="BM105" s="734">
        <v>9.6814024540000005</v>
      </c>
      <c r="BN105" s="734">
        <v>97126</v>
      </c>
      <c r="BO105" s="734">
        <v>36.133579509999997</v>
      </c>
      <c r="BP105" s="734">
        <v>63.866420490000003</v>
      </c>
      <c r="BQ105" s="734">
        <v>8.4714449169999995</v>
      </c>
      <c r="BR105" s="741">
        <v>713</v>
      </c>
      <c r="BS105" s="672">
        <v>2018</v>
      </c>
      <c r="BT105" s="672">
        <v>0</v>
      </c>
      <c r="BV105" s="671" t="s">
        <v>811</v>
      </c>
      <c r="BW105" s="671">
        <v>2000</v>
      </c>
      <c r="BX105" s="672">
        <v>8000</v>
      </c>
      <c r="BY105" s="672">
        <v>56445.166666666664</v>
      </c>
      <c r="BZ105" s="672">
        <v>29000</v>
      </c>
      <c r="CA105" s="672">
        <v>2000</v>
      </c>
      <c r="CB105" s="672">
        <v>150000</v>
      </c>
      <c r="CD105" s="671">
        <v>3</v>
      </c>
      <c r="CE105" s="671">
        <v>1</v>
      </c>
      <c r="CF105" s="671">
        <v>1</v>
      </c>
      <c r="CG105" s="667" t="s">
        <v>234</v>
      </c>
      <c r="CH105" s="667" t="s">
        <v>812</v>
      </c>
      <c r="CI105" s="747">
        <v>50070</v>
      </c>
      <c r="CJ105" s="746">
        <v>9.8000000000000007</v>
      </c>
      <c r="CK105" s="746">
        <v>11.7</v>
      </c>
      <c r="CL105" s="746">
        <v>6.8</v>
      </c>
      <c r="CM105" s="746">
        <v>42.8</v>
      </c>
      <c r="CN105" s="747">
        <v>2880</v>
      </c>
      <c r="CO105" s="747">
        <v>117127</v>
      </c>
      <c r="CP105" s="746">
        <v>15.5</v>
      </c>
      <c r="CQ105" s="746">
        <v>6.8</v>
      </c>
      <c r="CR105" s="746">
        <v>23.8</v>
      </c>
      <c r="CS105" s="746">
        <v>33.200000000000003</v>
      </c>
      <c r="CT105" s="749">
        <v>721</v>
      </c>
    </row>
    <row r="106" spans="1:98" ht="27.75" customHeight="1">
      <c r="A106" s="666" t="s">
        <v>781</v>
      </c>
      <c r="B106" s="667" t="s">
        <v>782</v>
      </c>
      <c r="C106" s="669" t="s">
        <v>289</v>
      </c>
      <c r="D106" s="667">
        <v>30</v>
      </c>
      <c r="E106" s="667" t="s">
        <v>158</v>
      </c>
      <c r="F106" s="667">
        <v>3</v>
      </c>
      <c r="G106" s="668">
        <v>112820</v>
      </c>
      <c r="H106" s="668">
        <v>55143</v>
      </c>
      <c r="I106" s="727">
        <v>9249063</v>
      </c>
      <c r="J106" s="718">
        <v>9.7000000000000003E-2</v>
      </c>
      <c r="K106" s="713">
        <f>Q106/I106</f>
        <v>0.52962846074245573</v>
      </c>
      <c r="L106" s="713">
        <f>R106/I106</f>
        <v>0.1302522212250041</v>
      </c>
      <c r="M106" s="713">
        <f>S106/I106</f>
        <v>0.10352724378674899</v>
      </c>
      <c r="N106" s="713">
        <f>T106/I106</f>
        <v>0.21931637831853887</v>
      </c>
      <c r="O106" s="713">
        <f>U106/I106</f>
        <v>1.5311821316386319E-3</v>
      </c>
      <c r="P106" s="713">
        <f>V106/I106</f>
        <v>1.6735641221170189E-2</v>
      </c>
      <c r="Q106" s="712">
        <v>4898567</v>
      </c>
      <c r="R106" s="712">
        <v>1204711</v>
      </c>
      <c r="S106" s="712">
        <v>957530</v>
      </c>
      <c r="T106" s="712">
        <v>2028471</v>
      </c>
      <c r="U106" s="712">
        <v>14162</v>
      </c>
      <c r="V106" s="712">
        <v>154789</v>
      </c>
      <c r="W106" s="727">
        <v>1.236593601</v>
      </c>
      <c r="X106" s="667">
        <v>0.3</v>
      </c>
      <c r="Y106" s="716">
        <v>0.129</v>
      </c>
      <c r="Z106" s="669">
        <v>0.05</v>
      </c>
      <c r="AA106" s="716">
        <v>0.63</v>
      </c>
      <c r="AB106" s="668">
        <v>35117</v>
      </c>
      <c r="AC106" s="667">
        <v>6</v>
      </c>
      <c r="AD106" s="693" t="s">
        <v>788</v>
      </c>
      <c r="AE106" s="667" t="s">
        <v>789</v>
      </c>
      <c r="AF106" s="288" t="s">
        <v>790</v>
      </c>
      <c r="AG106" s="288" t="s">
        <v>791</v>
      </c>
      <c r="AH106" s="288">
        <v>0</v>
      </c>
      <c r="AI106" s="288">
        <v>0</v>
      </c>
      <c r="AJ106" s="288">
        <v>0</v>
      </c>
      <c r="AK106" s="288">
        <v>0</v>
      </c>
      <c r="AL106" s="288">
        <v>0</v>
      </c>
      <c r="AM106" s="288">
        <v>0</v>
      </c>
      <c r="AN106" s="288">
        <v>0</v>
      </c>
      <c r="AO106" s="288">
        <v>0</v>
      </c>
      <c r="AP106" s="701">
        <v>1</v>
      </c>
      <c r="AQ106" s="701">
        <v>0</v>
      </c>
      <c r="AR106" s="701">
        <v>0</v>
      </c>
      <c r="AS106" s="671">
        <v>0</v>
      </c>
      <c r="AT106" s="671">
        <v>0</v>
      </c>
      <c r="AU106" s="671">
        <v>3</v>
      </c>
      <c r="AV106" s="671">
        <v>0</v>
      </c>
      <c r="AW106" s="671">
        <v>3</v>
      </c>
      <c r="AX106" s="671">
        <v>0</v>
      </c>
      <c r="AY106" s="671">
        <v>0</v>
      </c>
      <c r="AZ106" s="671">
        <v>0</v>
      </c>
      <c r="BA106" s="671">
        <v>1</v>
      </c>
      <c r="BB106" s="671">
        <v>1</v>
      </c>
      <c r="BC106" s="671">
        <v>1</v>
      </c>
      <c r="BD106" s="671">
        <v>0</v>
      </c>
      <c r="BE106" s="671">
        <v>0</v>
      </c>
      <c r="BF106" s="671">
        <v>0</v>
      </c>
      <c r="BG106" s="671">
        <v>5.3</v>
      </c>
      <c r="BH106" s="734">
        <v>4.2484677550000001</v>
      </c>
      <c r="BI106" s="734">
        <v>6.5563816810000004</v>
      </c>
      <c r="BJ106" s="734">
        <v>24.49849326</v>
      </c>
      <c r="BK106" s="734">
        <v>15.13282225</v>
      </c>
      <c r="BL106" s="734">
        <v>2.2328790789999999</v>
      </c>
      <c r="BM106" s="734">
        <v>9.6814024540000005</v>
      </c>
      <c r="BN106" s="734">
        <v>97126</v>
      </c>
      <c r="BO106" s="734">
        <v>36.133579509999997</v>
      </c>
      <c r="BP106" s="734">
        <v>63.866420490000003</v>
      </c>
      <c r="BQ106" s="734">
        <v>8.4714449169999995</v>
      </c>
      <c r="BR106" s="741">
        <v>713</v>
      </c>
      <c r="BS106" s="672" t="s">
        <v>116</v>
      </c>
      <c r="BV106" s="701" t="s">
        <v>792</v>
      </c>
      <c r="BW106" s="672">
        <v>5671</v>
      </c>
      <c r="BX106" s="672">
        <v>5671</v>
      </c>
      <c r="BY106" s="672">
        <v>56445.166666666664</v>
      </c>
      <c r="BZ106" s="672">
        <v>29000</v>
      </c>
      <c r="CA106" s="672">
        <v>2000</v>
      </c>
      <c r="CB106" s="672">
        <v>150000</v>
      </c>
      <c r="CD106" s="671">
        <v>3</v>
      </c>
      <c r="CE106" s="671">
        <v>1</v>
      </c>
      <c r="CF106" s="671">
        <v>1</v>
      </c>
      <c r="CG106" s="667" t="s">
        <v>793</v>
      </c>
      <c r="CH106" s="667" t="s">
        <v>234</v>
      </c>
      <c r="CI106" s="747">
        <v>50070</v>
      </c>
      <c r="CJ106" s="746">
        <v>9.8000000000000007</v>
      </c>
      <c r="CK106" s="746">
        <v>11.7</v>
      </c>
      <c r="CL106" s="746">
        <v>6.8</v>
      </c>
      <c r="CM106" s="746">
        <v>42.8</v>
      </c>
      <c r="CN106" s="747">
        <v>2880</v>
      </c>
      <c r="CO106" s="747">
        <v>117127</v>
      </c>
      <c r="CP106" s="746">
        <v>15.5</v>
      </c>
      <c r="CQ106" s="746">
        <v>6.8</v>
      </c>
      <c r="CR106" s="746">
        <v>23.8</v>
      </c>
      <c r="CS106" s="746">
        <v>33.200000000000003</v>
      </c>
      <c r="CT106" s="749">
        <v>721</v>
      </c>
    </row>
    <row r="107" spans="1:98" ht="27.75" customHeight="1">
      <c r="A107" s="666" t="s">
        <v>781</v>
      </c>
      <c r="B107" s="667" t="s">
        <v>782</v>
      </c>
      <c r="C107" s="669" t="s">
        <v>289</v>
      </c>
      <c r="D107" s="667">
        <v>30</v>
      </c>
      <c r="E107" s="667" t="s">
        <v>158</v>
      </c>
      <c r="F107" s="667">
        <v>3</v>
      </c>
      <c r="G107" s="668">
        <v>112820</v>
      </c>
      <c r="H107" s="668">
        <v>55143</v>
      </c>
      <c r="I107" s="727">
        <v>9249063</v>
      </c>
      <c r="J107" s="718">
        <v>9.7000000000000003E-2</v>
      </c>
      <c r="K107" s="713">
        <f>Q107/I107</f>
        <v>0.52962846074245573</v>
      </c>
      <c r="L107" s="713">
        <f>R107/I107</f>
        <v>0.1302522212250041</v>
      </c>
      <c r="M107" s="713">
        <f>S107/I107</f>
        <v>0.10352724378674899</v>
      </c>
      <c r="N107" s="713">
        <f>T107/I107</f>
        <v>0.21931637831853887</v>
      </c>
      <c r="O107" s="713">
        <f>U107/I107</f>
        <v>1.5311821316386319E-3</v>
      </c>
      <c r="P107" s="713">
        <f>V107/I107</f>
        <v>1.6735641221170189E-2</v>
      </c>
      <c r="Q107" s="712">
        <v>4898567</v>
      </c>
      <c r="R107" s="712">
        <v>1204711</v>
      </c>
      <c r="S107" s="712">
        <v>957530</v>
      </c>
      <c r="T107" s="712">
        <v>2028471</v>
      </c>
      <c r="U107" s="712">
        <v>14162</v>
      </c>
      <c r="V107" s="712">
        <v>154789</v>
      </c>
      <c r="W107" s="727">
        <v>1.236593601</v>
      </c>
      <c r="X107" s="667">
        <v>0.3</v>
      </c>
      <c r="Y107" s="716">
        <v>0.129</v>
      </c>
      <c r="Z107" s="669">
        <v>0.05</v>
      </c>
      <c r="AA107" s="716">
        <v>0.63</v>
      </c>
      <c r="AB107" s="668">
        <v>35117</v>
      </c>
      <c r="AC107" s="667">
        <v>6</v>
      </c>
      <c r="AD107" s="693" t="s">
        <v>813</v>
      </c>
      <c r="AE107" s="667" t="s">
        <v>814</v>
      </c>
      <c r="AF107" s="288" t="s">
        <v>815</v>
      </c>
      <c r="AG107" s="288" t="s">
        <v>231</v>
      </c>
      <c r="AH107" s="288">
        <v>0</v>
      </c>
      <c r="AI107" s="288">
        <v>0</v>
      </c>
      <c r="AJ107" s="288">
        <v>0</v>
      </c>
      <c r="AK107" s="288">
        <v>1</v>
      </c>
      <c r="AL107" s="288">
        <v>0</v>
      </c>
      <c r="AM107" s="288">
        <v>0</v>
      </c>
      <c r="AN107" s="288">
        <v>0</v>
      </c>
      <c r="AO107" s="288">
        <v>0</v>
      </c>
      <c r="AP107" s="701">
        <v>1</v>
      </c>
      <c r="AQ107" s="701">
        <v>0</v>
      </c>
      <c r="AR107" s="701">
        <v>1</v>
      </c>
      <c r="AS107" s="671">
        <v>0</v>
      </c>
      <c r="AT107" s="671">
        <v>0</v>
      </c>
      <c r="AU107" s="671">
        <v>2</v>
      </c>
      <c r="AV107" s="671">
        <v>0</v>
      </c>
      <c r="AW107" s="671">
        <v>3</v>
      </c>
      <c r="AX107" s="671">
        <v>0</v>
      </c>
      <c r="AY107" s="671">
        <v>0</v>
      </c>
      <c r="AZ107" s="671">
        <v>1</v>
      </c>
      <c r="BA107" s="671">
        <v>1</v>
      </c>
      <c r="BB107" s="671">
        <v>0</v>
      </c>
      <c r="BC107" s="671">
        <v>1</v>
      </c>
      <c r="BD107" s="671">
        <v>0</v>
      </c>
      <c r="BE107" s="671">
        <v>0</v>
      </c>
      <c r="BF107" s="671">
        <v>0</v>
      </c>
      <c r="BG107" s="671">
        <v>5.3</v>
      </c>
      <c r="BH107" s="734">
        <v>4.2484677550000001</v>
      </c>
      <c r="BI107" s="734">
        <v>6.5563816810000004</v>
      </c>
      <c r="BJ107" s="734">
        <v>24.49849326</v>
      </c>
      <c r="BK107" s="734">
        <v>15.13282225</v>
      </c>
      <c r="BL107" s="734">
        <v>2.2328790789999999</v>
      </c>
      <c r="BM107" s="734">
        <v>9.6814024540000005</v>
      </c>
      <c r="BN107" s="734">
        <v>97126</v>
      </c>
      <c r="BO107" s="734">
        <v>36.133579509999997</v>
      </c>
      <c r="BP107" s="734">
        <v>63.866420490000003</v>
      </c>
      <c r="BQ107" s="734">
        <v>8.4714449169999995</v>
      </c>
      <c r="BR107" s="741">
        <v>713</v>
      </c>
      <c r="BS107" s="672">
        <v>2022</v>
      </c>
      <c r="BT107" s="672">
        <v>1</v>
      </c>
      <c r="BV107" s="671" t="s">
        <v>816</v>
      </c>
      <c r="BW107" s="671" t="s">
        <v>116</v>
      </c>
      <c r="BX107" s="672">
        <v>5000</v>
      </c>
      <c r="BY107" s="672">
        <v>56445.166666666664</v>
      </c>
      <c r="BZ107" s="672">
        <v>29000</v>
      </c>
      <c r="CA107" s="672">
        <v>2000</v>
      </c>
      <c r="CB107" s="672">
        <v>150000</v>
      </c>
      <c r="CD107" s="671">
        <v>3</v>
      </c>
      <c r="CE107" s="671">
        <v>1</v>
      </c>
      <c r="CF107" s="671">
        <v>1</v>
      </c>
      <c r="CG107" s="667" t="s">
        <v>817</v>
      </c>
      <c r="CH107" s="667" t="s">
        <v>818</v>
      </c>
      <c r="CI107" s="747">
        <v>50070</v>
      </c>
      <c r="CJ107" s="746">
        <v>9.8000000000000007</v>
      </c>
      <c r="CK107" s="746">
        <v>11.7</v>
      </c>
      <c r="CL107" s="746">
        <v>6.8</v>
      </c>
      <c r="CM107" s="746">
        <v>42.8</v>
      </c>
      <c r="CN107" s="747">
        <v>2880</v>
      </c>
      <c r="CO107" s="747">
        <v>117127</v>
      </c>
      <c r="CP107" s="746">
        <v>15.5</v>
      </c>
      <c r="CQ107" s="746">
        <v>6.8</v>
      </c>
      <c r="CR107" s="746">
        <v>23.8</v>
      </c>
      <c r="CS107" s="746">
        <v>33.200000000000003</v>
      </c>
      <c r="CT107" s="749">
        <v>721</v>
      </c>
    </row>
    <row r="108" spans="1:98" ht="27.75" customHeight="1">
      <c r="A108" s="666" t="s">
        <v>781</v>
      </c>
      <c r="B108" s="667" t="s">
        <v>782</v>
      </c>
      <c r="C108" s="669" t="s">
        <v>289</v>
      </c>
      <c r="D108" s="667">
        <v>30</v>
      </c>
      <c r="E108" s="667" t="s">
        <v>158</v>
      </c>
      <c r="F108" s="667">
        <v>3</v>
      </c>
      <c r="G108" s="668">
        <v>112820</v>
      </c>
      <c r="H108" s="668">
        <v>55143</v>
      </c>
      <c r="I108" s="727">
        <v>9249063</v>
      </c>
      <c r="J108" s="718">
        <v>9.7000000000000003E-2</v>
      </c>
      <c r="K108" s="713">
        <f>Q108/I108</f>
        <v>0.52962846074245573</v>
      </c>
      <c r="L108" s="713">
        <f>R108/I108</f>
        <v>0.1302522212250041</v>
      </c>
      <c r="M108" s="713">
        <f>S108/I108</f>
        <v>0.10352724378674899</v>
      </c>
      <c r="N108" s="713">
        <f>T108/I108</f>
        <v>0.21931637831853887</v>
      </c>
      <c r="O108" s="713">
        <f>U108/I108</f>
        <v>1.5311821316386319E-3</v>
      </c>
      <c r="P108" s="713">
        <f>V108/I108</f>
        <v>1.6735641221170189E-2</v>
      </c>
      <c r="Q108" s="712">
        <v>4898567</v>
      </c>
      <c r="R108" s="712">
        <v>1204711</v>
      </c>
      <c r="S108" s="712">
        <v>957530</v>
      </c>
      <c r="T108" s="712">
        <v>2028471</v>
      </c>
      <c r="U108" s="712">
        <v>14162</v>
      </c>
      <c r="V108" s="712">
        <v>154789</v>
      </c>
      <c r="W108" s="727">
        <v>1.236593601</v>
      </c>
      <c r="X108" s="667">
        <v>0.3</v>
      </c>
      <c r="Y108" s="716">
        <v>0.129</v>
      </c>
      <c r="Z108" s="669">
        <v>0.05</v>
      </c>
      <c r="AA108" s="716">
        <v>0.63</v>
      </c>
      <c r="AB108" s="668">
        <v>35117</v>
      </c>
      <c r="AC108" s="667">
        <v>6</v>
      </c>
      <c r="AD108" s="693" t="s">
        <v>783</v>
      </c>
      <c r="AE108" s="667" t="s">
        <v>784</v>
      </c>
      <c r="AF108" s="288" t="s">
        <v>785</v>
      </c>
      <c r="AG108" s="288" t="s">
        <v>162</v>
      </c>
      <c r="AH108" s="288">
        <v>0</v>
      </c>
      <c r="AI108" s="288">
        <v>0</v>
      </c>
      <c r="AJ108" s="288">
        <v>0</v>
      </c>
      <c r="AK108" s="288">
        <v>1</v>
      </c>
      <c r="AL108" s="288">
        <v>0</v>
      </c>
      <c r="AM108" s="288">
        <v>0</v>
      </c>
      <c r="AN108" s="288">
        <v>0</v>
      </c>
      <c r="AO108" s="288">
        <v>0</v>
      </c>
      <c r="AP108" s="701">
        <v>1</v>
      </c>
      <c r="AQ108" s="701">
        <v>0</v>
      </c>
      <c r="AR108" s="701">
        <v>1</v>
      </c>
      <c r="AS108" s="671">
        <v>0</v>
      </c>
      <c r="AT108" s="671">
        <v>5</v>
      </c>
      <c r="AU108" s="671">
        <v>1</v>
      </c>
      <c r="AV108" s="671">
        <v>1</v>
      </c>
      <c r="AW108" s="671">
        <v>3</v>
      </c>
      <c r="AX108" s="671">
        <v>0</v>
      </c>
      <c r="AY108" s="671">
        <v>0</v>
      </c>
      <c r="AZ108" s="671">
        <v>0</v>
      </c>
      <c r="BA108" s="671">
        <v>1</v>
      </c>
      <c r="BB108" s="671">
        <v>0</v>
      </c>
      <c r="BC108" s="671">
        <v>1</v>
      </c>
      <c r="BD108" s="671">
        <v>0</v>
      </c>
      <c r="BE108" s="671">
        <v>0</v>
      </c>
      <c r="BF108" s="671">
        <v>0</v>
      </c>
      <c r="BG108" s="671">
        <v>5.3</v>
      </c>
      <c r="BH108" s="734">
        <v>4.2484677550000001</v>
      </c>
      <c r="BI108" s="734">
        <v>6.5563816810000004</v>
      </c>
      <c r="BJ108" s="734">
        <v>24.49849326</v>
      </c>
      <c r="BK108" s="734">
        <v>15.13282225</v>
      </c>
      <c r="BL108" s="734">
        <v>2.2328790789999999</v>
      </c>
      <c r="BM108" s="734">
        <v>9.6814024540000005</v>
      </c>
      <c r="BN108" s="734">
        <v>97126</v>
      </c>
      <c r="BO108" s="734">
        <v>36.133579509999997</v>
      </c>
      <c r="BP108" s="734">
        <v>63.866420490000003</v>
      </c>
      <c r="BQ108" s="734">
        <v>8.4714449169999995</v>
      </c>
      <c r="BR108" s="741">
        <v>713</v>
      </c>
      <c r="BS108" s="672">
        <v>2023</v>
      </c>
      <c r="BT108" s="672">
        <v>1</v>
      </c>
      <c r="BV108" s="671" t="s">
        <v>786</v>
      </c>
      <c r="BW108" s="671">
        <v>50000</v>
      </c>
      <c r="BX108" s="672">
        <v>150000</v>
      </c>
      <c r="BY108" s="672">
        <v>56445.166666666701</v>
      </c>
      <c r="BZ108" s="672">
        <v>29000</v>
      </c>
      <c r="CA108" s="672">
        <v>2000</v>
      </c>
      <c r="CB108" s="672">
        <v>150000</v>
      </c>
      <c r="CD108" s="671">
        <v>4</v>
      </c>
      <c r="CE108" s="671">
        <v>2</v>
      </c>
      <c r="CF108" s="671">
        <v>1</v>
      </c>
      <c r="CG108" s="667" t="s">
        <v>787</v>
      </c>
      <c r="CH108" s="667" t="s">
        <v>234</v>
      </c>
      <c r="CI108" s="747">
        <v>50070</v>
      </c>
      <c r="CJ108" s="746">
        <v>9.8000000000000007</v>
      </c>
      <c r="CK108" s="746">
        <v>11.7</v>
      </c>
      <c r="CL108" s="746">
        <v>6.8</v>
      </c>
      <c r="CM108" s="746">
        <v>42.8</v>
      </c>
      <c r="CN108" s="747">
        <v>2880</v>
      </c>
      <c r="CO108" s="747">
        <v>117127</v>
      </c>
      <c r="CP108" s="746">
        <v>15.5</v>
      </c>
      <c r="CQ108" s="746">
        <v>6.8</v>
      </c>
      <c r="CR108" s="746">
        <v>23.8</v>
      </c>
      <c r="CS108" s="746">
        <v>33.200000000000003</v>
      </c>
      <c r="CT108" s="749">
        <v>721</v>
      </c>
    </row>
    <row r="109" spans="1:98" ht="27.75" customHeight="1">
      <c r="A109" s="666" t="s">
        <v>781</v>
      </c>
      <c r="B109" s="667" t="s">
        <v>782</v>
      </c>
      <c r="C109" s="669" t="s">
        <v>289</v>
      </c>
      <c r="D109" s="667">
        <v>30</v>
      </c>
      <c r="E109" s="667" t="s">
        <v>158</v>
      </c>
      <c r="F109" s="667">
        <v>3</v>
      </c>
      <c r="G109" s="668">
        <v>112820</v>
      </c>
      <c r="H109" s="668">
        <v>55143</v>
      </c>
      <c r="I109" s="727">
        <v>9249063</v>
      </c>
      <c r="J109" s="718">
        <v>9.7000000000000003E-2</v>
      </c>
      <c r="K109" s="713">
        <f>Q109/I109</f>
        <v>0.52962846074245573</v>
      </c>
      <c r="L109" s="713">
        <f>R109/I109</f>
        <v>0.1302522212250041</v>
      </c>
      <c r="M109" s="713">
        <f>S109/I109</f>
        <v>0.10352724378674899</v>
      </c>
      <c r="N109" s="713">
        <f>T109/I109</f>
        <v>0.21931637831853887</v>
      </c>
      <c r="O109" s="713">
        <f>U109/I109</f>
        <v>1.5311821316386319E-3</v>
      </c>
      <c r="P109" s="713">
        <f>V109/I109</f>
        <v>1.6735641221170189E-2</v>
      </c>
      <c r="Q109" s="712">
        <v>4898567</v>
      </c>
      <c r="R109" s="712">
        <v>1204711</v>
      </c>
      <c r="S109" s="712">
        <v>957530</v>
      </c>
      <c r="T109" s="712">
        <v>2028471</v>
      </c>
      <c r="U109" s="712">
        <v>14162</v>
      </c>
      <c r="V109" s="712">
        <v>154789</v>
      </c>
      <c r="W109" s="727">
        <v>1.236593601</v>
      </c>
      <c r="X109" s="667">
        <v>0.3</v>
      </c>
      <c r="Y109" s="716">
        <v>0.129</v>
      </c>
      <c r="Z109" s="669">
        <v>0.05</v>
      </c>
      <c r="AA109" s="716">
        <v>0.63</v>
      </c>
      <c r="AB109" s="668">
        <v>35117</v>
      </c>
      <c r="AC109" s="667">
        <v>6</v>
      </c>
      <c r="AD109" s="693" t="s">
        <v>794</v>
      </c>
      <c r="AE109" s="667" t="s">
        <v>795</v>
      </c>
      <c r="AF109" s="288" t="s">
        <v>796</v>
      </c>
      <c r="AG109" s="288" t="s">
        <v>417</v>
      </c>
      <c r="AH109" s="288">
        <v>0</v>
      </c>
      <c r="AI109" s="288">
        <v>0</v>
      </c>
      <c r="AJ109" s="288">
        <v>0</v>
      </c>
      <c r="AK109" s="288">
        <v>1</v>
      </c>
      <c r="AL109" s="288">
        <v>0</v>
      </c>
      <c r="AM109" s="288">
        <v>0</v>
      </c>
      <c r="AN109" s="288">
        <v>0</v>
      </c>
      <c r="AO109" s="288">
        <v>0</v>
      </c>
      <c r="AP109" s="701">
        <v>1</v>
      </c>
      <c r="AQ109" s="701">
        <v>0</v>
      </c>
      <c r="AR109" s="701">
        <v>1</v>
      </c>
      <c r="AS109" s="671">
        <v>0</v>
      </c>
      <c r="AT109" s="671">
        <v>4</v>
      </c>
      <c r="AU109" s="671">
        <v>1</v>
      </c>
      <c r="AV109" s="671">
        <v>1</v>
      </c>
      <c r="AW109" s="671">
        <v>3</v>
      </c>
      <c r="AX109" s="671">
        <v>0</v>
      </c>
      <c r="AY109" s="671">
        <v>0</v>
      </c>
      <c r="AZ109" s="671">
        <v>0</v>
      </c>
      <c r="BA109" s="671">
        <v>1</v>
      </c>
      <c r="BB109" s="671">
        <v>0</v>
      </c>
      <c r="BC109" s="671">
        <v>1</v>
      </c>
      <c r="BD109" s="671">
        <v>0</v>
      </c>
      <c r="BE109" s="671">
        <v>0</v>
      </c>
      <c r="BF109" s="671">
        <v>0</v>
      </c>
      <c r="BG109" s="671">
        <v>5.3</v>
      </c>
      <c r="BH109" s="734">
        <v>4.2484677550000001</v>
      </c>
      <c r="BI109" s="734">
        <v>6.5563816810000004</v>
      </c>
      <c r="BJ109" s="734">
        <v>24.49849326</v>
      </c>
      <c r="BK109" s="734">
        <v>15.13282225</v>
      </c>
      <c r="BL109" s="734">
        <v>2.2328790789999999</v>
      </c>
      <c r="BM109" s="734">
        <v>9.6814024540000005</v>
      </c>
      <c r="BN109" s="734">
        <v>97126</v>
      </c>
      <c r="BO109" s="734">
        <v>36.133579509999997</v>
      </c>
      <c r="BP109" s="734">
        <v>63.866420490000003</v>
      </c>
      <c r="BQ109" s="734">
        <v>8.4714449169999995</v>
      </c>
      <c r="BR109" s="741">
        <v>713</v>
      </c>
      <c r="BS109" s="672">
        <v>2009</v>
      </c>
      <c r="BT109" s="672">
        <v>0</v>
      </c>
      <c r="BV109" s="671" t="s">
        <v>797</v>
      </c>
      <c r="BW109" s="671">
        <v>5000</v>
      </c>
      <c r="BX109" s="672">
        <v>50000</v>
      </c>
      <c r="BY109" s="672">
        <v>56445.166666666664</v>
      </c>
      <c r="BZ109" s="672">
        <v>29000</v>
      </c>
      <c r="CA109" s="672">
        <v>2000</v>
      </c>
      <c r="CB109" s="672">
        <v>150000</v>
      </c>
      <c r="CD109" s="671">
        <v>3</v>
      </c>
      <c r="CE109" s="671">
        <v>1</v>
      </c>
      <c r="CF109" s="671">
        <v>1</v>
      </c>
      <c r="CG109" s="667" t="s">
        <v>798</v>
      </c>
      <c r="CH109" s="688" t="s">
        <v>799</v>
      </c>
      <c r="CI109" s="747">
        <v>50070</v>
      </c>
      <c r="CJ109" s="746">
        <v>9.8000000000000007</v>
      </c>
      <c r="CK109" s="746">
        <v>11.7</v>
      </c>
      <c r="CL109" s="746">
        <v>6.8</v>
      </c>
      <c r="CM109" s="746">
        <v>42.8</v>
      </c>
      <c r="CN109" s="747">
        <v>2880</v>
      </c>
      <c r="CO109" s="747">
        <v>117127</v>
      </c>
      <c r="CP109" s="746">
        <v>15.5</v>
      </c>
      <c r="CQ109" s="746">
        <v>6.8</v>
      </c>
      <c r="CR109" s="746">
        <v>23.8</v>
      </c>
      <c r="CS109" s="746">
        <v>33.200000000000003</v>
      </c>
      <c r="CT109" s="749">
        <v>721</v>
      </c>
    </row>
    <row r="110" spans="1:98" ht="27.75" customHeight="1">
      <c r="A110" s="666" t="s">
        <v>781</v>
      </c>
      <c r="B110" s="667" t="s">
        <v>782</v>
      </c>
      <c r="C110" s="669" t="s">
        <v>289</v>
      </c>
      <c r="D110" s="667">
        <v>30</v>
      </c>
      <c r="E110" s="667" t="s">
        <v>158</v>
      </c>
      <c r="F110" s="667">
        <v>3</v>
      </c>
      <c r="G110" s="668">
        <v>112820</v>
      </c>
      <c r="H110" s="668">
        <v>55143</v>
      </c>
      <c r="I110" s="727">
        <v>9249063</v>
      </c>
      <c r="J110" s="718">
        <v>9.7000000000000003E-2</v>
      </c>
      <c r="K110" s="713">
        <f>Q110/I110</f>
        <v>0.52962846074245573</v>
      </c>
      <c r="L110" s="713">
        <f>R110/I110</f>
        <v>0.1302522212250041</v>
      </c>
      <c r="M110" s="713">
        <f>S110/I110</f>
        <v>0.10352724378674899</v>
      </c>
      <c r="N110" s="713">
        <f>T110/I110</f>
        <v>0.21931637831853887</v>
      </c>
      <c r="O110" s="713">
        <f>U110/I110</f>
        <v>1.5311821316386319E-3</v>
      </c>
      <c r="P110" s="713">
        <f>V110/I110</f>
        <v>1.6735641221170189E-2</v>
      </c>
      <c r="Q110" s="712">
        <v>4898567</v>
      </c>
      <c r="R110" s="712">
        <v>1204711</v>
      </c>
      <c r="S110" s="712">
        <v>957530</v>
      </c>
      <c r="T110" s="712">
        <v>2028471</v>
      </c>
      <c r="U110" s="712">
        <v>14162</v>
      </c>
      <c r="V110" s="712">
        <v>154789</v>
      </c>
      <c r="W110" s="727">
        <v>1.236593601</v>
      </c>
      <c r="X110" s="667">
        <v>0.3</v>
      </c>
      <c r="Y110" s="716">
        <v>0.129</v>
      </c>
      <c r="Z110" s="669">
        <v>0.05</v>
      </c>
      <c r="AA110" s="716">
        <v>0.63</v>
      </c>
      <c r="AB110" s="668">
        <v>35117</v>
      </c>
      <c r="AC110" s="667">
        <v>6</v>
      </c>
      <c r="AD110" s="693" t="s">
        <v>800</v>
      </c>
      <c r="AE110" s="667" t="s">
        <v>801</v>
      </c>
      <c r="AF110" s="288" t="s">
        <v>802</v>
      </c>
      <c r="AG110" s="288" t="s">
        <v>803</v>
      </c>
      <c r="AH110" s="288">
        <v>0</v>
      </c>
      <c r="AI110" s="288">
        <v>0</v>
      </c>
      <c r="AJ110" s="288">
        <v>0</v>
      </c>
      <c r="AK110" s="288">
        <v>1</v>
      </c>
      <c r="AL110" s="288">
        <v>0</v>
      </c>
      <c r="AM110" s="288">
        <v>0</v>
      </c>
      <c r="AN110" s="288">
        <v>1</v>
      </c>
      <c r="AO110" s="288">
        <v>0</v>
      </c>
      <c r="AP110" s="701">
        <v>1</v>
      </c>
      <c r="AQ110" s="701">
        <v>1</v>
      </c>
      <c r="AR110" s="701">
        <v>1</v>
      </c>
      <c r="AS110" s="671">
        <v>0</v>
      </c>
      <c r="AT110" s="671">
        <v>9</v>
      </c>
      <c r="AU110" s="671">
        <v>1</v>
      </c>
      <c r="AV110" s="671">
        <v>1</v>
      </c>
      <c r="AW110" s="671">
        <v>3</v>
      </c>
      <c r="AX110" s="671">
        <v>0</v>
      </c>
      <c r="AY110" s="671">
        <v>0</v>
      </c>
      <c r="AZ110" s="671">
        <v>0</v>
      </c>
      <c r="BA110" s="671">
        <v>1</v>
      </c>
      <c r="BB110" s="671">
        <v>0</v>
      </c>
      <c r="BC110" s="671">
        <v>1</v>
      </c>
      <c r="BD110" s="671">
        <v>0</v>
      </c>
      <c r="BE110" s="671">
        <v>0</v>
      </c>
      <c r="BF110" s="671">
        <v>0</v>
      </c>
      <c r="BG110" s="671">
        <v>5.3</v>
      </c>
      <c r="BH110" s="734">
        <v>4.2484677550000001</v>
      </c>
      <c r="BI110" s="734">
        <v>6.5563816810000004</v>
      </c>
      <c r="BJ110" s="734">
        <v>24.49849326</v>
      </c>
      <c r="BK110" s="734">
        <v>15.13282225</v>
      </c>
      <c r="BL110" s="734">
        <v>2.2328790789999999</v>
      </c>
      <c r="BM110" s="734">
        <v>9.6814024540000005</v>
      </c>
      <c r="BN110" s="734">
        <v>97126</v>
      </c>
      <c r="BO110" s="734">
        <v>36.133579509999997</v>
      </c>
      <c r="BP110" s="734">
        <v>63.866420490000003</v>
      </c>
      <c r="BQ110" s="734">
        <v>8.4714449169999995</v>
      </c>
      <c r="BR110" s="741">
        <v>713</v>
      </c>
      <c r="BS110" s="672">
        <v>1995</v>
      </c>
      <c r="BT110" s="672">
        <v>0</v>
      </c>
      <c r="BV110" s="671" t="s">
        <v>804</v>
      </c>
      <c r="BW110" s="671" t="s">
        <v>116</v>
      </c>
      <c r="BX110" s="672">
        <v>120000</v>
      </c>
      <c r="BY110" s="672">
        <v>56445.166666666701</v>
      </c>
      <c r="BZ110" s="672">
        <v>29000</v>
      </c>
      <c r="CA110" s="672">
        <v>2000</v>
      </c>
      <c r="CB110" s="672">
        <v>150000</v>
      </c>
      <c r="CD110" s="671">
        <v>3</v>
      </c>
      <c r="CE110" s="671">
        <v>1</v>
      </c>
      <c r="CF110" s="671">
        <v>1</v>
      </c>
      <c r="CG110" s="667" t="s">
        <v>805</v>
      </c>
      <c r="CH110" s="667" t="s">
        <v>806</v>
      </c>
      <c r="CI110" s="747">
        <v>50070</v>
      </c>
      <c r="CJ110" s="746">
        <v>9.8000000000000007</v>
      </c>
      <c r="CK110" s="746">
        <v>11.7</v>
      </c>
      <c r="CL110" s="746">
        <v>6.8</v>
      </c>
      <c r="CM110" s="746">
        <v>42.8</v>
      </c>
      <c r="CN110" s="747">
        <v>2880</v>
      </c>
      <c r="CO110" s="747">
        <v>117127</v>
      </c>
      <c r="CP110" s="746">
        <v>15.5</v>
      </c>
      <c r="CQ110" s="746">
        <v>6.8</v>
      </c>
      <c r="CR110" s="746">
        <v>23.8</v>
      </c>
      <c r="CS110" s="746">
        <v>33.200000000000003</v>
      </c>
      <c r="CT110" s="749">
        <v>721</v>
      </c>
    </row>
    <row r="111" spans="1:98" ht="27.75" customHeight="1">
      <c r="A111" s="666" t="s">
        <v>819</v>
      </c>
      <c r="B111" s="667" t="s">
        <v>820</v>
      </c>
      <c r="C111" s="667" t="s">
        <v>130</v>
      </c>
      <c r="D111" s="667">
        <v>31</v>
      </c>
      <c r="E111" s="667" t="s">
        <v>158</v>
      </c>
      <c r="F111" s="667">
        <v>3</v>
      </c>
      <c r="G111" s="668">
        <v>99420</v>
      </c>
      <c r="H111" s="668">
        <v>42981</v>
      </c>
      <c r="I111" s="727">
        <v>2112463</v>
      </c>
      <c r="J111" s="718">
        <v>0.17599999999999999</v>
      </c>
      <c r="K111" s="713">
        <f>Q111/I111</f>
        <v>0.35725454126297124</v>
      </c>
      <c r="L111" s="713">
        <f>R111/I111</f>
        <v>1.9710167704712463E-2</v>
      </c>
      <c r="M111" s="713">
        <f>S111/I111</f>
        <v>1.6893076943832862E-2</v>
      </c>
      <c r="N111" s="713">
        <f>T111/I111</f>
        <v>0.50172003012597144</v>
      </c>
      <c r="O111" s="713">
        <f>U111/I111</f>
        <v>8.7619522803476318E-2</v>
      </c>
      <c r="P111" s="713">
        <f>V111/I111</f>
        <v>1.655650300147269E-2</v>
      </c>
      <c r="Q111" s="712">
        <v>754687</v>
      </c>
      <c r="R111" s="712">
        <v>41637</v>
      </c>
      <c r="S111" s="712">
        <v>35686</v>
      </c>
      <c r="T111" s="712">
        <v>1059865</v>
      </c>
      <c r="U111" s="712">
        <v>185093</v>
      </c>
      <c r="V111" s="712">
        <v>34975</v>
      </c>
      <c r="W111" s="727">
        <v>34.605491919999999</v>
      </c>
      <c r="X111" s="667">
        <v>0.7</v>
      </c>
      <c r="Y111" s="716">
        <v>0.107</v>
      </c>
      <c r="Z111" s="669">
        <v>0.06</v>
      </c>
      <c r="AA111" s="716">
        <v>0.45</v>
      </c>
      <c r="AB111" s="668">
        <v>20868</v>
      </c>
      <c r="AC111" s="667">
        <v>5</v>
      </c>
      <c r="AD111" s="667" t="s">
        <v>842</v>
      </c>
      <c r="AE111" s="288" t="s">
        <v>843</v>
      </c>
      <c r="AF111" s="694" t="s">
        <v>844</v>
      </c>
      <c r="AG111" s="694" t="s">
        <v>845</v>
      </c>
      <c r="AH111" s="694">
        <v>0</v>
      </c>
      <c r="AI111" s="288">
        <v>0</v>
      </c>
      <c r="AJ111" s="288">
        <v>0</v>
      </c>
      <c r="AK111" s="694">
        <v>0</v>
      </c>
      <c r="AL111" s="694">
        <v>0</v>
      </c>
      <c r="AM111" s="694">
        <v>0</v>
      </c>
      <c r="AN111" s="694">
        <v>0</v>
      </c>
      <c r="AO111" s="694">
        <v>0</v>
      </c>
      <c r="AP111" s="702">
        <v>1</v>
      </c>
      <c r="AQ111" s="702">
        <v>1</v>
      </c>
      <c r="AR111" s="702">
        <v>0</v>
      </c>
      <c r="AS111" s="674">
        <v>0</v>
      </c>
      <c r="AT111" s="674">
        <v>0</v>
      </c>
      <c r="AU111" s="674">
        <v>4</v>
      </c>
      <c r="AV111" s="674">
        <v>0</v>
      </c>
      <c r="AW111" s="674">
        <v>1</v>
      </c>
      <c r="AX111" s="674">
        <v>1</v>
      </c>
      <c r="AY111" s="674">
        <v>1</v>
      </c>
      <c r="AZ111" s="674">
        <v>0</v>
      </c>
      <c r="BA111" s="674">
        <v>2</v>
      </c>
      <c r="BB111" s="674">
        <v>0</v>
      </c>
      <c r="BC111" s="671">
        <v>1</v>
      </c>
      <c r="BD111" s="674">
        <v>0</v>
      </c>
      <c r="BE111" s="674">
        <v>0</v>
      </c>
      <c r="BF111" s="674">
        <v>0</v>
      </c>
      <c r="BG111" s="674">
        <v>5</v>
      </c>
      <c r="BH111" s="734">
        <v>4.8365909389999997</v>
      </c>
      <c r="BI111" s="734">
        <v>8.563653725</v>
      </c>
      <c r="BJ111" s="734">
        <v>14.89128943</v>
      </c>
      <c r="BK111" s="734">
        <v>11.448670979999999</v>
      </c>
      <c r="BL111" s="734">
        <v>3.7293381819999998</v>
      </c>
      <c r="BM111" s="734">
        <v>18.283786410000001</v>
      </c>
      <c r="BN111" s="734">
        <v>58722</v>
      </c>
      <c r="BO111" s="734">
        <v>31.330795770000002</v>
      </c>
      <c r="BP111" s="734">
        <v>68.669204230000005</v>
      </c>
      <c r="BQ111" s="734">
        <v>18.092223430000001</v>
      </c>
      <c r="BR111" s="741">
        <v>267</v>
      </c>
      <c r="BS111" s="672" t="s">
        <v>116</v>
      </c>
      <c r="BV111" s="671" t="s">
        <v>846</v>
      </c>
      <c r="BW111" s="671" t="s">
        <v>116</v>
      </c>
      <c r="BX111" s="672" t="s">
        <v>116</v>
      </c>
      <c r="BY111" s="672">
        <v>40533.333333333336</v>
      </c>
      <c r="BZ111" s="672">
        <v>25000</v>
      </c>
      <c r="CA111" s="672">
        <v>7200</v>
      </c>
      <c r="CB111" s="672">
        <v>25000</v>
      </c>
      <c r="CD111" s="671">
        <v>3</v>
      </c>
      <c r="CE111" s="671">
        <v>1</v>
      </c>
      <c r="CF111" s="671">
        <v>1</v>
      </c>
      <c r="CG111" s="667" t="s">
        <v>304</v>
      </c>
      <c r="CH111" s="688" t="s">
        <v>847</v>
      </c>
      <c r="CI111" s="747">
        <v>47370</v>
      </c>
      <c r="CJ111" s="746">
        <v>10.5</v>
      </c>
      <c r="CK111" s="746">
        <v>14.8</v>
      </c>
      <c r="CL111" s="746">
        <v>11.6</v>
      </c>
      <c r="CM111" s="746">
        <v>61.9</v>
      </c>
      <c r="CN111" s="747">
        <v>1003</v>
      </c>
      <c r="CO111" s="747">
        <v>21475</v>
      </c>
      <c r="CP111" s="746">
        <v>46.2</v>
      </c>
      <c r="CQ111" s="746">
        <v>13.1</v>
      </c>
      <c r="CR111" s="746">
        <v>15</v>
      </c>
      <c r="CS111" s="746">
        <v>33.9</v>
      </c>
      <c r="CT111" s="749">
        <v>223</v>
      </c>
    </row>
    <row r="112" spans="1:98" ht="27.75" customHeight="1">
      <c r="A112" s="666" t="s">
        <v>819</v>
      </c>
      <c r="B112" s="667" t="s">
        <v>820</v>
      </c>
      <c r="C112" s="669" t="s">
        <v>130</v>
      </c>
      <c r="D112" s="667">
        <v>31</v>
      </c>
      <c r="E112" s="667" t="s">
        <v>158</v>
      </c>
      <c r="F112" s="667">
        <v>3</v>
      </c>
      <c r="G112" s="668">
        <v>99420</v>
      </c>
      <c r="H112" s="668">
        <v>42981</v>
      </c>
      <c r="I112" s="727">
        <v>2112463</v>
      </c>
      <c r="J112" s="718">
        <v>0.17599999999999999</v>
      </c>
      <c r="K112" s="713">
        <f>Q112/I112</f>
        <v>0.35725454126297124</v>
      </c>
      <c r="L112" s="713">
        <f>R112/I112</f>
        <v>1.9710167704712463E-2</v>
      </c>
      <c r="M112" s="713">
        <f>S112/I112</f>
        <v>1.6893076943832862E-2</v>
      </c>
      <c r="N112" s="713">
        <f>T112/I112</f>
        <v>0.50172003012597144</v>
      </c>
      <c r="O112" s="713">
        <f>U112/I112</f>
        <v>8.7619522803476318E-2</v>
      </c>
      <c r="P112" s="713">
        <f>V112/I112</f>
        <v>1.655650300147269E-2</v>
      </c>
      <c r="Q112" s="712">
        <v>754687</v>
      </c>
      <c r="R112" s="712">
        <v>41637</v>
      </c>
      <c r="S112" s="712">
        <v>35686</v>
      </c>
      <c r="T112" s="712">
        <v>1059865</v>
      </c>
      <c r="U112" s="712">
        <v>185093</v>
      </c>
      <c r="V112" s="712">
        <v>34975</v>
      </c>
      <c r="W112" s="727">
        <v>34.605491919999999</v>
      </c>
      <c r="X112" s="667">
        <v>0.7</v>
      </c>
      <c r="Y112" s="716">
        <v>0.107</v>
      </c>
      <c r="Z112" s="669">
        <v>0.06</v>
      </c>
      <c r="AA112" s="716">
        <v>0.45</v>
      </c>
      <c r="AB112" s="668">
        <v>20868</v>
      </c>
      <c r="AC112" s="667">
        <v>5</v>
      </c>
      <c r="AD112" s="667" t="s">
        <v>838</v>
      </c>
      <c r="AE112" s="667" t="s">
        <v>839</v>
      </c>
      <c r="AF112" s="694" t="s">
        <v>840</v>
      </c>
      <c r="AG112" s="288" t="s">
        <v>535</v>
      </c>
      <c r="AH112" s="288">
        <v>0</v>
      </c>
      <c r="AI112" s="288">
        <v>0</v>
      </c>
      <c r="AJ112" s="288">
        <v>0</v>
      </c>
      <c r="AK112" s="694">
        <v>1</v>
      </c>
      <c r="AL112" s="694">
        <v>0</v>
      </c>
      <c r="AM112" s="694">
        <v>0</v>
      </c>
      <c r="AN112" s="694">
        <v>0</v>
      </c>
      <c r="AO112" s="733">
        <v>75000</v>
      </c>
      <c r="AP112" s="702">
        <v>1</v>
      </c>
      <c r="AQ112" s="702">
        <v>0</v>
      </c>
      <c r="AR112" s="702">
        <v>0</v>
      </c>
      <c r="AS112" s="674">
        <v>0</v>
      </c>
      <c r="AT112" s="674">
        <v>0</v>
      </c>
      <c r="AU112" s="671">
        <v>3</v>
      </c>
      <c r="AV112" s="674">
        <v>0</v>
      </c>
      <c r="AW112" s="674">
        <v>1</v>
      </c>
      <c r="AX112" s="674">
        <v>0</v>
      </c>
      <c r="AY112" s="674">
        <v>1</v>
      </c>
      <c r="AZ112" s="674">
        <v>0</v>
      </c>
      <c r="BA112" s="674">
        <v>2</v>
      </c>
      <c r="BB112" s="674">
        <v>1</v>
      </c>
      <c r="BC112" s="671">
        <v>1</v>
      </c>
      <c r="BD112" s="674">
        <v>0</v>
      </c>
      <c r="BE112" s="674">
        <v>0</v>
      </c>
      <c r="BF112" s="671">
        <v>0</v>
      </c>
      <c r="BG112" s="674">
        <v>5</v>
      </c>
      <c r="BH112" s="734">
        <v>4.8365909389999997</v>
      </c>
      <c r="BI112" s="734">
        <v>8.563653725</v>
      </c>
      <c r="BJ112" s="734">
        <v>14.89128943</v>
      </c>
      <c r="BK112" s="734">
        <v>11.448670979999999</v>
      </c>
      <c r="BL112" s="734">
        <v>3.7293381819999998</v>
      </c>
      <c r="BM112" s="734">
        <v>18.283786410000001</v>
      </c>
      <c r="BN112" s="734">
        <v>58722</v>
      </c>
      <c r="BO112" s="734">
        <v>31.330795770000002</v>
      </c>
      <c r="BP112" s="734">
        <v>68.669204230000005</v>
      </c>
      <c r="BQ112" s="734">
        <v>18.092223430000001</v>
      </c>
      <c r="BR112" s="741">
        <v>267</v>
      </c>
      <c r="BS112" s="672" t="s">
        <v>116</v>
      </c>
      <c r="BV112" s="671" t="s">
        <v>841</v>
      </c>
      <c r="BW112" s="671">
        <v>7200</v>
      </c>
      <c r="BX112" s="672">
        <v>21600</v>
      </c>
      <c r="BY112" s="672">
        <f>SUM(BX112:BX114)/3</f>
        <v>15533.333333333334</v>
      </c>
      <c r="BZ112" s="672">
        <v>25000</v>
      </c>
      <c r="CA112" s="671">
        <v>7200</v>
      </c>
      <c r="CB112" s="672">
        <v>25000</v>
      </c>
      <c r="CD112" s="671">
        <v>1</v>
      </c>
      <c r="CE112" s="671">
        <v>3</v>
      </c>
      <c r="CF112" s="671">
        <v>0</v>
      </c>
      <c r="CG112" s="667" t="s">
        <v>314</v>
      </c>
      <c r="CH112" s="667" t="s">
        <v>196</v>
      </c>
      <c r="CI112" s="747">
        <v>47370</v>
      </c>
      <c r="CJ112" s="746">
        <v>10.5</v>
      </c>
      <c r="CK112" s="746">
        <v>14.8</v>
      </c>
      <c r="CL112" s="746">
        <v>11.6</v>
      </c>
      <c r="CM112" s="746">
        <v>61.9</v>
      </c>
      <c r="CN112" s="747">
        <v>1003</v>
      </c>
      <c r="CO112" s="747">
        <v>21475</v>
      </c>
      <c r="CP112" s="746">
        <v>46.2</v>
      </c>
      <c r="CQ112" s="746">
        <v>13.1</v>
      </c>
      <c r="CR112" s="746">
        <v>15</v>
      </c>
      <c r="CS112" s="746">
        <v>33.9</v>
      </c>
      <c r="CT112" s="749">
        <v>223</v>
      </c>
    </row>
    <row r="113" spans="1:98" ht="27.75" customHeight="1">
      <c r="A113" s="666" t="s">
        <v>819</v>
      </c>
      <c r="B113" s="667" t="s">
        <v>820</v>
      </c>
      <c r="C113" s="667" t="s">
        <v>130</v>
      </c>
      <c r="D113" s="667">
        <v>31</v>
      </c>
      <c r="E113" s="667" t="s">
        <v>158</v>
      </c>
      <c r="F113" s="667">
        <v>3</v>
      </c>
      <c r="G113" s="668">
        <v>99420</v>
      </c>
      <c r="H113" s="668">
        <v>42981</v>
      </c>
      <c r="I113" s="727">
        <v>2112463</v>
      </c>
      <c r="J113" s="718">
        <v>0.17599999999999999</v>
      </c>
      <c r="K113" s="713">
        <f>Q113/I113</f>
        <v>0.35725454126297124</v>
      </c>
      <c r="L113" s="713">
        <f>R113/I113</f>
        <v>1.9710167704712463E-2</v>
      </c>
      <c r="M113" s="713">
        <f>S113/I113</f>
        <v>1.6893076943832862E-2</v>
      </c>
      <c r="N113" s="713">
        <f>T113/I113</f>
        <v>0.50172003012597144</v>
      </c>
      <c r="O113" s="713">
        <f>U113/I113</f>
        <v>8.7619522803476318E-2</v>
      </c>
      <c r="P113" s="713">
        <f>V113/I113</f>
        <v>1.655650300147269E-2</v>
      </c>
      <c r="Q113" s="712">
        <v>754687</v>
      </c>
      <c r="R113" s="712">
        <v>41637</v>
      </c>
      <c r="S113" s="712">
        <v>35686</v>
      </c>
      <c r="T113" s="712">
        <v>1059865</v>
      </c>
      <c r="U113" s="712">
        <v>185093</v>
      </c>
      <c r="V113" s="712">
        <v>34975</v>
      </c>
      <c r="W113" s="727">
        <v>34.605491919999999</v>
      </c>
      <c r="X113" s="667">
        <v>0.7</v>
      </c>
      <c r="Y113" s="716">
        <v>0.107</v>
      </c>
      <c r="Z113" s="669">
        <v>0.06</v>
      </c>
      <c r="AA113" s="716">
        <v>0.45</v>
      </c>
      <c r="AB113" s="668">
        <v>20868</v>
      </c>
      <c r="AC113" s="667">
        <v>5</v>
      </c>
      <c r="AD113" s="667" t="s">
        <v>821</v>
      </c>
      <c r="AE113" s="667" t="s">
        <v>822</v>
      </c>
      <c r="AF113" s="694" t="s">
        <v>823</v>
      </c>
      <c r="AG113" s="694" t="s">
        <v>824</v>
      </c>
      <c r="AH113" s="694">
        <v>0</v>
      </c>
      <c r="AI113" s="288">
        <v>0</v>
      </c>
      <c r="AJ113" s="288">
        <v>0</v>
      </c>
      <c r="AK113" s="694">
        <v>1</v>
      </c>
      <c r="AL113" s="694">
        <v>0</v>
      </c>
      <c r="AM113" s="694">
        <v>0</v>
      </c>
      <c r="AN113" s="694">
        <v>0</v>
      </c>
      <c r="AO113" s="694">
        <v>0</v>
      </c>
      <c r="AP113" s="702">
        <v>1</v>
      </c>
      <c r="AQ113" s="702">
        <v>1</v>
      </c>
      <c r="AR113" s="702">
        <v>0</v>
      </c>
      <c r="AS113" s="674">
        <v>0</v>
      </c>
      <c r="AT113" s="674">
        <v>0</v>
      </c>
      <c r="AU113" s="671">
        <v>2</v>
      </c>
      <c r="AV113" s="674">
        <v>0</v>
      </c>
      <c r="AW113" s="674">
        <v>1</v>
      </c>
      <c r="AX113" s="674">
        <v>0</v>
      </c>
      <c r="AY113" s="674">
        <v>1</v>
      </c>
      <c r="AZ113" s="674">
        <v>1</v>
      </c>
      <c r="BA113" s="674">
        <v>2</v>
      </c>
      <c r="BB113" s="674">
        <v>0</v>
      </c>
      <c r="BC113" s="671">
        <v>1</v>
      </c>
      <c r="BD113" s="674">
        <v>0</v>
      </c>
      <c r="BE113" s="674">
        <v>0</v>
      </c>
      <c r="BF113" s="674">
        <v>0</v>
      </c>
      <c r="BG113" s="674">
        <v>5</v>
      </c>
      <c r="BH113" s="734">
        <v>4.8365909389999997</v>
      </c>
      <c r="BI113" s="734">
        <v>8.563653725</v>
      </c>
      <c r="BJ113" s="734">
        <v>14.89128943</v>
      </c>
      <c r="BK113" s="734">
        <v>11.448670979999999</v>
      </c>
      <c r="BL113" s="734">
        <v>3.7293381819999998</v>
      </c>
      <c r="BM113" s="734">
        <v>18.283786410000001</v>
      </c>
      <c r="BN113" s="734">
        <v>58722</v>
      </c>
      <c r="BO113" s="734">
        <v>31.330795770000002</v>
      </c>
      <c r="BP113" s="734">
        <v>68.669204230000005</v>
      </c>
      <c r="BQ113" s="734">
        <v>18.092223430000001</v>
      </c>
      <c r="BR113" s="741">
        <v>267</v>
      </c>
      <c r="BS113" s="672" t="s">
        <v>116</v>
      </c>
      <c r="BV113" s="671" t="s">
        <v>825</v>
      </c>
      <c r="BW113" s="671" t="s">
        <v>116</v>
      </c>
      <c r="BX113" s="672" t="s">
        <v>116</v>
      </c>
      <c r="BY113" s="672">
        <v>40533.333333333336</v>
      </c>
      <c r="BZ113" s="672">
        <v>25000</v>
      </c>
      <c r="CA113" s="672">
        <v>7200</v>
      </c>
      <c r="CB113" s="672">
        <v>25000</v>
      </c>
      <c r="CD113" s="671">
        <v>3</v>
      </c>
      <c r="CE113" s="671">
        <v>2</v>
      </c>
      <c r="CF113" s="671">
        <v>1</v>
      </c>
      <c r="CG113" s="667" t="s">
        <v>234</v>
      </c>
      <c r="CH113" s="667" t="s">
        <v>826</v>
      </c>
      <c r="CI113" s="747">
        <v>47370</v>
      </c>
      <c r="CJ113" s="746">
        <v>10.5</v>
      </c>
      <c r="CK113" s="746">
        <v>14.8</v>
      </c>
      <c r="CL113" s="746">
        <v>11.6</v>
      </c>
      <c r="CM113" s="746">
        <v>61.9</v>
      </c>
      <c r="CN113" s="747">
        <v>1003</v>
      </c>
      <c r="CO113" s="747">
        <v>21475</v>
      </c>
      <c r="CP113" s="746">
        <v>46.2</v>
      </c>
      <c r="CQ113" s="746">
        <v>13.1</v>
      </c>
      <c r="CR113" s="746">
        <v>15</v>
      </c>
      <c r="CS113" s="746">
        <v>33.9</v>
      </c>
      <c r="CT113" s="749">
        <v>223</v>
      </c>
    </row>
    <row r="114" spans="1:98" ht="27.75" customHeight="1">
      <c r="A114" s="666" t="s">
        <v>819</v>
      </c>
      <c r="B114" s="667" t="s">
        <v>820</v>
      </c>
      <c r="C114" s="667" t="s">
        <v>130</v>
      </c>
      <c r="D114" s="667">
        <v>31</v>
      </c>
      <c r="E114" s="667" t="s">
        <v>158</v>
      </c>
      <c r="F114" s="667">
        <v>3</v>
      </c>
      <c r="G114" s="668">
        <v>99420</v>
      </c>
      <c r="H114" s="668">
        <v>42981</v>
      </c>
      <c r="I114" s="727">
        <v>2112463</v>
      </c>
      <c r="J114" s="718">
        <v>0.17599999999999999</v>
      </c>
      <c r="K114" s="713">
        <f>Q114/I114</f>
        <v>0.35725454126297124</v>
      </c>
      <c r="L114" s="713">
        <f>R114/I114</f>
        <v>1.9710167704712463E-2</v>
      </c>
      <c r="M114" s="713">
        <f>S114/I114</f>
        <v>1.6893076943832862E-2</v>
      </c>
      <c r="N114" s="713">
        <f>T114/I114</f>
        <v>0.50172003012597144</v>
      </c>
      <c r="O114" s="713">
        <f>U114/I114</f>
        <v>8.7619522803476318E-2</v>
      </c>
      <c r="P114" s="713">
        <f>V114/I114</f>
        <v>1.655650300147269E-2</v>
      </c>
      <c r="Q114" s="712">
        <v>754687</v>
      </c>
      <c r="R114" s="712">
        <v>41637</v>
      </c>
      <c r="S114" s="712">
        <v>35686</v>
      </c>
      <c r="T114" s="712">
        <v>1059865</v>
      </c>
      <c r="U114" s="712">
        <v>185093</v>
      </c>
      <c r="V114" s="712">
        <v>34975</v>
      </c>
      <c r="W114" s="727">
        <v>34.605491919999999</v>
      </c>
      <c r="X114" s="667">
        <v>0.7</v>
      </c>
      <c r="Y114" s="716">
        <v>0.107</v>
      </c>
      <c r="Z114" s="669">
        <v>0.06</v>
      </c>
      <c r="AA114" s="716">
        <v>0.45</v>
      </c>
      <c r="AB114" s="668">
        <v>20868</v>
      </c>
      <c r="AC114" s="667">
        <v>5</v>
      </c>
      <c r="AD114" s="667" t="s">
        <v>832</v>
      </c>
      <c r="AE114" s="288" t="s">
        <v>833</v>
      </c>
      <c r="AF114" s="694" t="s">
        <v>834</v>
      </c>
      <c r="AG114" s="694" t="s">
        <v>835</v>
      </c>
      <c r="AH114" s="694">
        <v>1</v>
      </c>
      <c r="AI114" s="288">
        <v>0</v>
      </c>
      <c r="AJ114" s="288">
        <v>0</v>
      </c>
      <c r="AK114" s="694">
        <v>0</v>
      </c>
      <c r="AL114" s="694">
        <v>0</v>
      </c>
      <c r="AM114" s="694">
        <v>0</v>
      </c>
      <c r="AN114" s="694">
        <v>0</v>
      </c>
      <c r="AO114" s="694">
        <v>0</v>
      </c>
      <c r="AP114" s="702">
        <v>1</v>
      </c>
      <c r="AQ114" s="702">
        <v>1</v>
      </c>
      <c r="AR114" s="702">
        <v>0</v>
      </c>
      <c r="AS114" s="674">
        <v>0</v>
      </c>
      <c r="AT114" s="674">
        <v>0</v>
      </c>
      <c r="AU114" s="671">
        <v>2</v>
      </c>
      <c r="AV114" s="674">
        <v>0</v>
      </c>
      <c r="AW114" s="674">
        <v>1</v>
      </c>
      <c r="AX114" s="674">
        <v>0</v>
      </c>
      <c r="AY114" s="674">
        <v>1</v>
      </c>
      <c r="AZ114" s="674">
        <v>1</v>
      </c>
      <c r="BA114" s="674">
        <v>2</v>
      </c>
      <c r="BB114" s="674">
        <v>0</v>
      </c>
      <c r="BC114" s="671">
        <v>1</v>
      </c>
      <c r="BD114" s="674">
        <v>0</v>
      </c>
      <c r="BE114" s="674">
        <v>0</v>
      </c>
      <c r="BF114" s="674">
        <v>1</v>
      </c>
      <c r="BG114" s="674">
        <v>5</v>
      </c>
      <c r="BH114" s="734">
        <v>4.8365909389999997</v>
      </c>
      <c r="BI114" s="734">
        <v>8.563653725</v>
      </c>
      <c r="BJ114" s="734">
        <v>14.89128943</v>
      </c>
      <c r="BK114" s="734">
        <v>11.448670979999999</v>
      </c>
      <c r="BL114" s="734">
        <v>3.7293381819999998</v>
      </c>
      <c r="BM114" s="734">
        <v>18.283786410000001</v>
      </c>
      <c r="BN114" s="734">
        <v>58722</v>
      </c>
      <c r="BO114" s="734">
        <v>31.330795770000002</v>
      </c>
      <c r="BP114" s="734">
        <v>68.669204230000005</v>
      </c>
      <c r="BQ114" s="734">
        <v>18.092223430000001</v>
      </c>
      <c r="BR114" s="741">
        <v>267</v>
      </c>
      <c r="BS114" s="672" t="s">
        <v>116</v>
      </c>
      <c r="BV114" s="671" t="s">
        <v>836</v>
      </c>
      <c r="BW114" s="671" t="s">
        <v>116</v>
      </c>
      <c r="BX114" s="672">
        <v>25000</v>
      </c>
      <c r="BY114" s="672">
        <v>40533.333333333336</v>
      </c>
      <c r="BZ114" s="672">
        <v>25000</v>
      </c>
      <c r="CA114" s="672">
        <v>7200</v>
      </c>
      <c r="CB114" s="672">
        <v>25000</v>
      </c>
      <c r="CD114" s="671">
        <v>3</v>
      </c>
      <c r="CE114" s="671">
        <v>1</v>
      </c>
      <c r="CF114" s="671">
        <v>1</v>
      </c>
      <c r="CG114" s="667" t="s">
        <v>304</v>
      </c>
      <c r="CH114" s="667" t="s">
        <v>837</v>
      </c>
      <c r="CI114" s="747">
        <v>47370</v>
      </c>
      <c r="CJ114" s="746">
        <v>10.5</v>
      </c>
      <c r="CK114" s="746">
        <v>14.8</v>
      </c>
      <c r="CL114" s="746">
        <v>11.6</v>
      </c>
      <c r="CM114" s="746">
        <v>61.9</v>
      </c>
      <c r="CN114" s="747">
        <v>1003</v>
      </c>
      <c r="CO114" s="747">
        <v>21475</v>
      </c>
      <c r="CP114" s="746">
        <v>46.2</v>
      </c>
      <c r="CQ114" s="746">
        <v>13.1</v>
      </c>
      <c r="CR114" s="746">
        <v>15</v>
      </c>
      <c r="CS114" s="746">
        <v>33.9</v>
      </c>
      <c r="CT114" s="749">
        <v>223</v>
      </c>
    </row>
    <row r="115" spans="1:98" ht="27.75" customHeight="1">
      <c r="A115" s="666" t="s">
        <v>819</v>
      </c>
      <c r="B115" s="667" t="s">
        <v>820</v>
      </c>
      <c r="C115" s="667" t="s">
        <v>130</v>
      </c>
      <c r="D115" s="667">
        <v>31</v>
      </c>
      <c r="E115" s="667" t="s">
        <v>158</v>
      </c>
      <c r="F115" s="667">
        <v>3</v>
      </c>
      <c r="G115" s="668">
        <v>99420</v>
      </c>
      <c r="H115" s="668">
        <v>42981</v>
      </c>
      <c r="I115" s="727">
        <v>2112463</v>
      </c>
      <c r="J115" s="718">
        <v>0.17599999999999999</v>
      </c>
      <c r="K115" s="713">
        <f>Q115/I115</f>
        <v>0.35725454126297124</v>
      </c>
      <c r="L115" s="713">
        <f>R115/I115</f>
        <v>1.9710167704712463E-2</v>
      </c>
      <c r="M115" s="713">
        <f>S115/I115</f>
        <v>1.6893076943832862E-2</v>
      </c>
      <c r="N115" s="713">
        <f>T115/I115</f>
        <v>0.50172003012597144</v>
      </c>
      <c r="O115" s="713">
        <f>U115/I115</f>
        <v>8.7619522803476318E-2</v>
      </c>
      <c r="P115" s="713">
        <f>V115/I115</f>
        <v>1.655650300147269E-2</v>
      </c>
      <c r="Q115" s="712">
        <v>754687</v>
      </c>
      <c r="R115" s="712">
        <v>41637</v>
      </c>
      <c r="S115" s="712">
        <v>35686</v>
      </c>
      <c r="T115" s="712">
        <v>1059865</v>
      </c>
      <c r="U115" s="712">
        <v>185093</v>
      </c>
      <c r="V115" s="712">
        <v>34975</v>
      </c>
      <c r="W115" s="727">
        <v>34.605491919999999</v>
      </c>
      <c r="X115" s="667">
        <v>0.7</v>
      </c>
      <c r="Y115" s="716">
        <v>0.107</v>
      </c>
      <c r="Z115" s="669">
        <v>0.06</v>
      </c>
      <c r="AA115" s="716">
        <v>0.45</v>
      </c>
      <c r="AB115" s="668">
        <v>20868</v>
      </c>
      <c r="AC115" s="667">
        <v>5</v>
      </c>
      <c r="AD115" s="667" t="s">
        <v>827</v>
      </c>
      <c r="AE115" s="667" t="s">
        <v>828</v>
      </c>
      <c r="AF115" s="288" t="s">
        <v>829</v>
      </c>
      <c r="AG115" s="288" t="s">
        <v>830</v>
      </c>
      <c r="AH115" s="288">
        <v>0</v>
      </c>
      <c r="AI115" s="288">
        <v>0</v>
      </c>
      <c r="AJ115" s="288">
        <v>0</v>
      </c>
      <c r="AK115" s="288">
        <v>1</v>
      </c>
      <c r="AL115" s="288">
        <v>0</v>
      </c>
      <c r="AM115" s="288">
        <v>0</v>
      </c>
      <c r="AN115" s="288">
        <v>0</v>
      </c>
      <c r="AO115" s="288">
        <v>0</v>
      </c>
      <c r="AP115" s="701">
        <v>1</v>
      </c>
      <c r="AQ115" s="701">
        <v>1</v>
      </c>
      <c r="AR115" s="701">
        <v>0</v>
      </c>
      <c r="AS115" s="671">
        <v>0</v>
      </c>
      <c r="AT115" s="671">
        <v>9</v>
      </c>
      <c r="AU115" s="671">
        <v>1</v>
      </c>
      <c r="AV115" s="671">
        <v>1</v>
      </c>
      <c r="AW115" s="674">
        <v>1</v>
      </c>
      <c r="AX115" s="671">
        <v>0</v>
      </c>
      <c r="AY115" s="671">
        <v>1</v>
      </c>
      <c r="AZ115" s="671">
        <v>0</v>
      </c>
      <c r="BA115" s="674">
        <v>2</v>
      </c>
      <c r="BB115" s="671">
        <v>0</v>
      </c>
      <c r="BC115" s="671">
        <v>1</v>
      </c>
      <c r="BD115" s="671">
        <v>0</v>
      </c>
      <c r="BE115" s="671">
        <v>0</v>
      </c>
      <c r="BF115" s="674">
        <v>0</v>
      </c>
      <c r="BG115" s="671">
        <v>5</v>
      </c>
      <c r="BH115" s="734">
        <v>4.8365909389999997</v>
      </c>
      <c r="BI115" s="734">
        <v>8.563653725</v>
      </c>
      <c r="BJ115" s="734">
        <v>14.89128943</v>
      </c>
      <c r="BK115" s="734">
        <v>11.448670979999999</v>
      </c>
      <c r="BL115" s="734">
        <v>3.7293381819999998</v>
      </c>
      <c r="BM115" s="734">
        <v>18.283786410000001</v>
      </c>
      <c r="BN115" s="734">
        <v>58722</v>
      </c>
      <c r="BO115" s="734">
        <v>31.330795770000002</v>
      </c>
      <c r="BP115" s="734">
        <v>68.669204230000005</v>
      </c>
      <c r="BQ115" s="734">
        <v>18.092223430000001</v>
      </c>
      <c r="BR115" s="741">
        <v>267</v>
      </c>
      <c r="BS115" s="672" t="s">
        <v>116</v>
      </c>
      <c r="BV115" s="671" t="s">
        <v>831</v>
      </c>
      <c r="BW115" s="671" t="s">
        <v>116</v>
      </c>
      <c r="BX115" s="672">
        <v>75000</v>
      </c>
      <c r="BY115" s="672">
        <v>40533.333333333336</v>
      </c>
      <c r="BZ115" s="672">
        <v>25000</v>
      </c>
      <c r="CA115" s="672">
        <v>7200</v>
      </c>
      <c r="CB115" s="672">
        <v>25000</v>
      </c>
      <c r="CD115" s="671">
        <v>1</v>
      </c>
      <c r="CE115" s="671">
        <v>3</v>
      </c>
      <c r="CF115" s="671">
        <v>0</v>
      </c>
      <c r="CG115" s="667" t="s">
        <v>119</v>
      </c>
      <c r="CH115" s="667" t="s">
        <v>196</v>
      </c>
      <c r="CI115" s="747">
        <v>47370</v>
      </c>
      <c r="CJ115" s="746">
        <v>10.5</v>
      </c>
      <c r="CK115" s="746">
        <v>14.8</v>
      </c>
      <c r="CL115" s="746">
        <v>11.6</v>
      </c>
      <c r="CM115" s="746">
        <v>61.9</v>
      </c>
      <c r="CN115" s="747">
        <v>1003</v>
      </c>
      <c r="CO115" s="747">
        <v>21475</v>
      </c>
      <c r="CP115" s="746">
        <v>46.2</v>
      </c>
      <c r="CQ115" s="746">
        <v>13.1</v>
      </c>
      <c r="CR115" s="746">
        <v>15</v>
      </c>
      <c r="CS115" s="746">
        <v>33.9</v>
      </c>
      <c r="CT115" s="749">
        <v>223</v>
      </c>
    </row>
    <row r="116" spans="1:98" ht="27.75" customHeight="1">
      <c r="A116" s="666" t="s">
        <v>848</v>
      </c>
      <c r="B116" s="667" t="s">
        <v>849</v>
      </c>
      <c r="C116" s="667" t="s">
        <v>289</v>
      </c>
      <c r="D116" s="667">
        <v>32</v>
      </c>
      <c r="E116" s="667" t="s">
        <v>158</v>
      </c>
      <c r="F116" s="667">
        <v>3</v>
      </c>
      <c r="G116" s="668">
        <v>110890</v>
      </c>
      <c r="H116" s="668">
        <v>47981</v>
      </c>
      <c r="I116" s="727">
        <v>19994379</v>
      </c>
      <c r="J116" s="718">
        <v>0.14299999999999999</v>
      </c>
      <c r="K116" s="713">
        <f>Q116/I116</f>
        <v>0.53361202165868715</v>
      </c>
      <c r="L116" s="713">
        <f>R116/I116</f>
        <v>0.14191513524876168</v>
      </c>
      <c r="M116" s="713">
        <f>S116/I116</f>
        <v>9.2608077500181421E-2</v>
      </c>
      <c r="N116" s="713">
        <f>T116/I116</f>
        <v>0.19340815736262676</v>
      </c>
      <c r="O116" s="713">
        <f>U116/I116</f>
        <v>2.9634328728089031E-3</v>
      </c>
      <c r="P116" s="713">
        <f>V116/I116</f>
        <v>1.9149732032187648E-2</v>
      </c>
      <c r="Q116" s="712">
        <v>10669241</v>
      </c>
      <c r="R116" s="712">
        <v>2837505</v>
      </c>
      <c r="S116" s="712">
        <v>1851641</v>
      </c>
      <c r="T116" s="712">
        <v>3867076</v>
      </c>
      <c r="U116" s="712">
        <v>59252</v>
      </c>
      <c r="V116" s="712">
        <v>382887</v>
      </c>
      <c r="W116" s="727">
        <v>8.7281839209999994</v>
      </c>
      <c r="X116" s="667">
        <v>1.5</v>
      </c>
      <c r="Y116" s="716">
        <v>0.123</v>
      </c>
      <c r="Z116" s="714">
        <v>0.1</v>
      </c>
      <c r="AA116" s="716">
        <v>0.54</v>
      </c>
      <c r="AB116" s="668">
        <v>30951</v>
      </c>
      <c r="AC116" s="667">
        <v>10</v>
      </c>
      <c r="AD116" s="697" t="s">
        <v>862</v>
      </c>
      <c r="AE116" s="667" t="s">
        <v>863</v>
      </c>
      <c r="AF116" s="288" t="s">
        <v>864</v>
      </c>
      <c r="AG116" s="288" t="s">
        <v>865</v>
      </c>
      <c r="AH116" s="288">
        <v>1</v>
      </c>
      <c r="AI116" s="288">
        <v>0</v>
      </c>
      <c r="AJ116" s="288">
        <v>0</v>
      </c>
      <c r="AK116" s="288">
        <v>0</v>
      </c>
      <c r="AL116" s="288">
        <v>0</v>
      </c>
      <c r="AM116" s="288">
        <v>0</v>
      </c>
      <c r="AN116" s="288">
        <v>0</v>
      </c>
      <c r="AO116" s="288" t="s">
        <v>549</v>
      </c>
      <c r="AP116" s="701">
        <v>1</v>
      </c>
      <c r="AQ116" s="701">
        <v>1</v>
      </c>
      <c r="AR116" s="701">
        <v>1</v>
      </c>
      <c r="AS116" s="671">
        <v>0</v>
      </c>
      <c r="AT116" s="671">
        <v>0</v>
      </c>
      <c r="AU116" s="671">
        <v>6</v>
      </c>
      <c r="AV116" s="671">
        <v>0</v>
      </c>
      <c r="AW116" s="671">
        <v>3</v>
      </c>
      <c r="AX116" s="671">
        <v>0</v>
      </c>
      <c r="AY116" s="671">
        <v>2</v>
      </c>
      <c r="AZ116" s="671">
        <v>0</v>
      </c>
      <c r="BA116" s="671">
        <v>1</v>
      </c>
      <c r="BB116" s="671">
        <v>0</v>
      </c>
      <c r="BC116" s="671">
        <v>2</v>
      </c>
      <c r="BD116" s="671">
        <v>0</v>
      </c>
      <c r="BE116" s="671">
        <v>1</v>
      </c>
      <c r="BF116" s="674">
        <v>0</v>
      </c>
      <c r="BG116" s="671">
        <v>5.7</v>
      </c>
      <c r="BH116" s="734">
        <v>5.517209952</v>
      </c>
      <c r="BI116" s="734">
        <v>8.5259388420000004</v>
      </c>
      <c r="BJ116" s="734">
        <v>21.05564399</v>
      </c>
      <c r="BK116" s="734">
        <v>15.3941816</v>
      </c>
      <c r="BL116" s="734">
        <v>3.892591291</v>
      </c>
      <c r="BM116" s="734">
        <v>13.60694005</v>
      </c>
      <c r="BN116" s="734">
        <v>81386</v>
      </c>
      <c r="BO116" s="734">
        <v>45.714951480000003</v>
      </c>
      <c r="BP116" s="734">
        <v>54.285048519999997</v>
      </c>
      <c r="BQ116" s="734">
        <v>14.637630789999999</v>
      </c>
      <c r="BR116" s="741">
        <v>2628</v>
      </c>
      <c r="BS116" s="672" t="s">
        <v>116</v>
      </c>
      <c r="BU116" s="671" t="s">
        <v>189</v>
      </c>
      <c r="BV116" s="674" t="s">
        <v>866</v>
      </c>
      <c r="BW116" s="674" t="s">
        <v>116</v>
      </c>
      <c r="BX116" s="719" t="s">
        <v>116</v>
      </c>
      <c r="BY116" s="719">
        <v>44044.444444444402</v>
      </c>
      <c r="BZ116" s="719">
        <v>40000</v>
      </c>
      <c r="CA116" s="719">
        <v>5000</v>
      </c>
      <c r="CB116" s="719">
        <v>120000</v>
      </c>
      <c r="CC116" s="674" t="s">
        <v>314</v>
      </c>
      <c r="CD116" s="674">
        <v>1</v>
      </c>
      <c r="CE116" s="674">
        <v>1</v>
      </c>
      <c r="CF116" s="674">
        <v>1</v>
      </c>
      <c r="CG116" s="667" t="s">
        <v>867</v>
      </c>
      <c r="CH116" s="667" t="s">
        <v>868</v>
      </c>
      <c r="CI116" s="747">
        <v>43680</v>
      </c>
      <c r="CJ116" s="746">
        <v>7.6</v>
      </c>
      <c r="CK116" s="746">
        <v>11.8</v>
      </c>
      <c r="CL116" s="746">
        <v>4.3</v>
      </c>
      <c r="CM116" s="746">
        <v>46</v>
      </c>
      <c r="CN116" s="747">
        <v>14723</v>
      </c>
      <c r="CO116" s="747">
        <v>215092</v>
      </c>
      <c r="CP116" s="746">
        <v>19.600000000000001</v>
      </c>
      <c r="CQ116" s="746">
        <v>5</v>
      </c>
      <c r="CR116" s="746">
        <v>14.3</v>
      </c>
      <c r="CS116" s="746">
        <v>32.4</v>
      </c>
      <c r="CT116" s="749">
        <v>2509</v>
      </c>
    </row>
    <row r="117" spans="1:98" ht="27.75" customHeight="1">
      <c r="A117" s="666" t="s">
        <v>848</v>
      </c>
      <c r="B117" s="667" t="s">
        <v>849</v>
      </c>
      <c r="C117" s="667" t="s">
        <v>289</v>
      </c>
      <c r="D117" s="667">
        <v>32</v>
      </c>
      <c r="E117" s="667" t="s">
        <v>158</v>
      </c>
      <c r="F117" s="667">
        <v>3</v>
      </c>
      <c r="G117" s="668">
        <v>110890</v>
      </c>
      <c r="H117" s="668">
        <v>47981</v>
      </c>
      <c r="I117" s="727">
        <v>19994379</v>
      </c>
      <c r="J117" s="718">
        <v>0.14299999999999999</v>
      </c>
      <c r="K117" s="713">
        <f>Q117/I117</f>
        <v>0.53361202165868715</v>
      </c>
      <c r="L117" s="713">
        <f>R117/I117</f>
        <v>0.14191513524876168</v>
      </c>
      <c r="M117" s="713">
        <f>S117/I117</f>
        <v>9.2608077500181421E-2</v>
      </c>
      <c r="N117" s="713">
        <f>T117/I117</f>
        <v>0.19340815736262676</v>
      </c>
      <c r="O117" s="713">
        <f>U117/I117</f>
        <v>2.9634328728089031E-3</v>
      </c>
      <c r="P117" s="713">
        <f>V117/I117</f>
        <v>1.9149732032187648E-2</v>
      </c>
      <c r="Q117" s="712">
        <v>10669241</v>
      </c>
      <c r="R117" s="712">
        <v>2837505</v>
      </c>
      <c r="S117" s="712">
        <v>1851641</v>
      </c>
      <c r="T117" s="712">
        <v>3867076</v>
      </c>
      <c r="U117" s="712">
        <v>59252</v>
      </c>
      <c r="V117" s="712">
        <v>382887</v>
      </c>
      <c r="W117" s="727">
        <v>8.7281839209999994</v>
      </c>
      <c r="X117" s="667">
        <v>1.5</v>
      </c>
      <c r="Y117" s="716">
        <v>0.123</v>
      </c>
      <c r="Z117" s="714">
        <v>0.1</v>
      </c>
      <c r="AA117" s="716">
        <v>0.54</v>
      </c>
      <c r="AB117" s="668">
        <v>30951</v>
      </c>
      <c r="AC117" s="667">
        <v>10</v>
      </c>
      <c r="AD117" s="697" t="s">
        <v>875</v>
      </c>
      <c r="AE117" s="667" t="s">
        <v>876</v>
      </c>
      <c r="AF117" s="288" t="s">
        <v>877</v>
      </c>
      <c r="AG117" s="288" t="s">
        <v>878</v>
      </c>
      <c r="AH117" s="288">
        <v>1</v>
      </c>
      <c r="AI117" s="288">
        <v>0</v>
      </c>
      <c r="AJ117" s="288">
        <v>0</v>
      </c>
      <c r="AK117" s="288">
        <v>0</v>
      </c>
      <c r="AL117" s="288">
        <v>0</v>
      </c>
      <c r="AM117" s="288">
        <v>0</v>
      </c>
      <c r="AN117" s="288">
        <v>0</v>
      </c>
      <c r="AO117" s="288">
        <v>0</v>
      </c>
      <c r="AP117" s="701">
        <v>1</v>
      </c>
      <c r="AQ117" s="701">
        <v>1</v>
      </c>
      <c r="AR117" s="701">
        <v>1</v>
      </c>
      <c r="AS117" s="671">
        <v>0</v>
      </c>
      <c r="AT117" s="671">
        <v>0</v>
      </c>
      <c r="AU117" s="671">
        <v>5</v>
      </c>
      <c r="AV117" s="671">
        <v>0</v>
      </c>
      <c r="AW117" s="671">
        <v>3</v>
      </c>
      <c r="AX117" s="671">
        <v>0</v>
      </c>
      <c r="AY117" s="671">
        <v>2</v>
      </c>
      <c r="AZ117" s="671">
        <v>0</v>
      </c>
      <c r="BA117" s="671">
        <v>1</v>
      </c>
      <c r="BB117" s="671">
        <v>0</v>
      </c>
      <c r="BC117" s="671">
        <v>2</v>
      </c>
      <c r="BD117" s="671">
        <v>1</v>
      </c>
      <c r="BE117" s="671">
        <v>0</v>
      </c>
      <c r="BF117" s="674">
        <v>0</v>
      </c>
      <c r="BG117" s="671">
        <v>5.7</v>
      </c>
      <c r="BH117" s="734">
        <v>5.517209952</v>
      </c>
      <c r="BI117" s="734">
        <v>8.5259388420000004</v>
      </c>
      <c r="BJ117" s="734">
        <v>21.05564399</v>
      </c>
      <c r="BK117" s="734">
        <v>15.3941816</v>
      </c>
      <c r="BL117" s="734">
        <v>3.892591291</v>
      </c>
      <c r="BM117" s="734">
        <v>13.60694005</v>
      </c>
      <c r="BN117" s="734">
        <v>81386</v>
      </c>
      <c r="BO117" s="734">
        <v>45.714951480000003</v>
      </c>
      <c r="BP117" s="734">
        <v>54.285048519999997</v>
      </c>
      <c r="BQ117" s="734">
        <v>14.637630789999999</v>
      </c>
      <c r="BR117" s="741">
        <v>2628</v>
      </c>
      <c r="BS117" s="672">
        <v>2014</v>
      </c>
      <c r="BT117" s="672">
        <v>0</v>
      </c>
      <c r="BU117" s="681">
        <v>10000</v>
      </c>
      <c r="BV117" s="671" t="s">
        <v>860</v>
      </c>
      <c r="BW117" s="671">
        <v>10000</v>
      </c>
      <c r="BX117" s="672">
        <v>50000</v>
      </c>
      <c r="BY117" s="719">
        <v>44044.444444444402</v>
      </c>
      <c r="BZ117" s="719">
        <v>40000</v>
      </c>
      <c r="CA117" s="719">
        <v>5000</v>
      </c>
      <c r="CB117" s="719">
        <v>120000</v>
      </c>
      <c r="CC117" s="671" t="s">
        <v>174</v>
      </c>
      <c r="CD117" s="671">
        <v>3</v>
      </c>
      <c r="CE117" s="671">
        <v>5</v>
      </c>
      <c r="CF117" s="671">
        <v>0</v>
      </c>
      <c r="CG117" s="667" t="s">
        <v>861</v>
      </c>
      <c r="CH117" s="667" t="s">
        <v>509</v>
      </c>
      <c r="CI117" s="747">
        <v>43680</v>
      </c>
      <c r="CJ117" s="746">
        <v>7.6</v>
      </c>
      <c r="CK117" s="746">
        <v>11.8</v>
      </c>
      <c r="CL117" s="746">
        <v>4.3</v>
      </c>
      <c r="CM117" s="746">
        <v>46</v>
      </c>
      <c r="CN117" s="747">
        <v>14723</v>
      </c>
      <c r="CO117" s="747">
        <v>215092</v>
      </c>
      <c r="CP117" s="746">
        <v>19.600000000000001</v>
      </c>
      <c r="CQ117" s="746">
        <v>5</v>
      </c>
      <c r="CR117" s="746">
        <v>14.3</v>
      </c>
      <c r="CS117" s="746">
        <v>32.4</v>
      </c>
      <c r="CT117" s="749">
        <v>2509</v>
      </c>
    </row>
    <row r="118" spans="1:98" ht="27.75" customHeight="1">
      <c r="A118" s="666" t="s">
        <v>848</v>
      </c>
      <c r="B118" s="667" t="s">
        <v>849</v>
      </c>
      <c r="C118" s="667" t="s">
        <v>289</v>
      </c>
      <c r="D118" s="667">
        <v>32</v>
      </c>
      <c r="E118" s="667" t="s">
        <v>158</v>
      </c>
      <c r="F118" s="667">
        <v>3</v>
      </c>
      <c r="G118" s="668">
        <v>110890</v>
      </c>
      <c r="H118" s="668">
        <v>47981</v>
      </c>
      <c r="I118" s="727">
        <v>19994379</v>
      </c>
      <c r="J118" s="718">
        <v>0.14299999999999999</v>
      </c>
      <c r="K118" s="713">
        <f>Q118/I118</f>
        <v>0.53361202165868715</v>
      </c>
      <c r="L118" s="713">
        <f>R118/I118</f>
        <v>0.14191513524876168</v>
      </c>
      <c r="M118" s="713">
        <f>S118/I118</f>
        <v>9.2608077500181421E-2</v>
      </c>
      <c r="N118" s="713">
        <f>T118/I118</f>
        <v>0.19340815736262676</v>
      </c>
      <c r="O118" s="713">
        <f>U118/I118</f>
        <v>2.9634328728089031E-3</v>
      </c>
      <c r="P118" s="713">
        <f>V118/I118</f>
        <v>1.9149732032187648E-2</v>
      </c>
      <c r="Q118" s="712">
        <v>10669241</v>
      </c>
      <c r="R118" s="712">
        <v>2837505</v>
      </c>
      <c r="S118" s="712">
        <v>1851641</v>
      </c>
      <c r="T118" s="712">
        <v>3867076</v>
      </c>
      <c r="U118" s="712">
        <v>59252</v>
      </c>
      <c r="V118" s="712">
        <v>382887</v>
      </c>
      <c r="W118" s="727">
        <v>8.7281839209999994</v>
      </c>
      <c r="X118" s="667">
        <v>1.5</v>
      </c>
      <c r="Y118" s="716">
        <v>0.123</v>
      </c>
      <c r="Z118" s="714">
        <v>0.1</v>
      </c>
      <c r="AA118" s="716">
        <v>0.54</v>
      </c>
      <c r="AB118" s="668">
        <v>30951</v>
      </c>
      <c r="AC118" s="667">
        <v>10</v>
      </c>
      <c r="AD118" s="697" t="s">
        <v>856</v>
      </c>
      <c r="AE118" s="667" t="s">
        <v>857</v>
      </c>
      <c r="AF118" s="694" t="s">
        <v>858</v>
      </c>
      <c r="AG118" s="694" t="s">
        <v>859</v>
      </c>
      <c r="AH118" s="694">
        <v>1</v>
      </c>
      <c r="AI118" s="288">
        <v>0</v>
      </c>
      <c r="AJ118" s="288">
        <v>0</v>
      </c>
      <c r="AK118" s="694">
        <v>0</v>
      </c>
      <c r="AL118" s="694">
        <v>0</v>
      </c>
      <c r="AM118" s="694">
        <v>0</v>
      </c>
      <c r="AN118" s="694">
        <v>0</v>
      </c>
      <c r="AO118" s="694">
        <v>0</v>
      </c>
      <c r="AP118" s="702">
        <v>1</v>
      </c>
      <c r="AQ118" s="702">
        <v>1</v>
      </c>
      <c r="AR118" s="702">
        <v>1</v>
      </c>
      <c r="AS118" s="674">
        <v>0</v>
      </c>
      <c r="AT118" s="674">
        <v>0</v>
      </c>
      <c r="AU118" s="674">
        <v>4</v>
      </c>
      <c r="AV118" s="674">
        <v>0</v>
      </c>
      <c r="AW118" s="671">
        <v>3</v>
      </c>
      <c r="AX118" s="674">
        <v>1</v>
      </c>
      <c r="AY118" s="674">
        <v>2</v>
      </c>
      <c r="AZ118" s="674">
        <v>0</v>
      </c>
      <c r="BA118" s="671">
        <v>1</v>
      </c>
      <c r="BB118" s="674">
        <v>0</v>
      </c>
      <c r="BC118" s="671">
        <v>2</v>
      </c>
      <c r="BD118" s="674">
        <v>0</v>
      </c>
      <c r="BE118" s="674">
        <v>0</v>
      </c>
      <c r="BF118" s="674">
        <v>0</v>
      </c>
      <c r="BG118" s="674">
        <v>5.7</v>
      </c>
      <c r="BH118" s="734">
        <v>5.517209952</v>
      </c>
      <c r="BI118" s="734">
        <v>8.5259388420000004</v>
      </c>
      <c r="BJ118" s="734">
        <v>21.05564399</v>
      </c>
      <c r="BK118" s="734">
        <v>15.3941816</v>
      </c>
      <c r="BL118" s="734">
        <v>3.892591291</v>
      </c>
      <c r="BM118" s="734">
        <v>13.60694005</v>
      </c>
      <c r="BN118" s="734">
        <v>81386</v>
      </c>
      <c r="BO118" s="734">
        <v>45.714951480000003</v>
      </c>
      <c r="BP118" s="734">
        <v>54.285048519999997</v>
      </c>
      <c r="BQ118" s="734">
        <v>14.637630789999999</v>
      </c>
      <c r="BR118" s="741">
        <v>2628</v>
      </c>
      <c r="BS118" s="672">
        <v>2019</v>
      </c>
      <c r="BT118" s="672">
        <v>0</v>
      </c>
      <c r="BU118" s="681">
        <v>10000</v>
      </c>
      <c r="BV118" s="671" t="s">
        <v>860</v>
      </c>
      <c r="BW118" s="671">
        <v>10000</v>
      </c>
      <c r="BX118" s="672">
        <v>50000</v>
      </c>
      <c r="BY118" s="719">
        <v>44044.444444444402</v>
      </c>
      <c r="BZ118" s="719">
        <v>40000</v>
      </c>
      <c r="CA118" s="719">
        <v>5000</v>
      </c>
      <c r="CB118" s="719">
        <v>120000</v>
      </c>
      <c r="CC118" s="671" t="s">
        <v>174</v>
      </c>
      <c r="CD118" s="671">
        <v>3</v>
      </c>
      <c r="CE118" s="671">
        <v>5</v>
      </c>
      <c r="CF118" s="671">
        <v>0</v>
      </c>
      <c r="CG118" s="667" t="s">
        <v>861</v>
      </c>
      <c r="CH118" s="667" t="s">
        <v>509</v>
      </c>
      <c r="CI118" s="747">
        <v>43680</v>
      </c>
      <c r="CJ118" s="746">
        <v>7.6</v>
      </c>
      <c r="CK118" s="746">
        <v>11.8</v>
      </c>
      <c r="CL118" s="746">
        <v>4.3</v>
      </c>
      <c r="CM118" s="746">
        <v>46</v>
      </c>
      <c r="CN118" s="747">
        <v>14723</v>
      </c>
      <c r="CO118" s="747">
        <v>215092</v>
      </c>
      <c r="CP118" s="746">
        <v>19.600000000000001</v>
      </c>
      <c r="CQ118" s="746">
        <v>5</v>
      </c>
      <c r="CR118" s="746">
        <v>14.3</v>
      </c>
      <c r="CS118" s="746">
        <v>32.4</v>
      </c>
      <c r="CT118" s="749">
        <v>2509</v>
      </c>
    </row>
    <row r="119" spans="1:98" ht="27.75" customHeight="1">
      <c r="A119" s="666" t="s">
        <v>848</v>
      </c>
      <c r="B119" s="667" t="s">
        <v>849</v>
      </c>
      <c r="C119" s="667" t="s">
        <v>289</v>
      </c>
      <c r="D119" s="667">
        <v>32</v>
      </c>
      <c r="E119" s="667" t="s">
        <v>158</v>
      </c>
      <c r="F119" s="667">
        <v>3</v>
      </c>
      <c r="G119" s="668">
        <v>110890</v>
      </c>
      <c r="H119" s="668">
        <v>47981</v>
      </c>
      <c r="I119" s="727">
        <v>19994379</v>
      </c>
      <c r="J119" s="718">
        <v>0.14299999999999999</v>
      </c>
      <c r="K119" s="713">
        <f>Q119/I119</f>
        <v>0.53361202165868715</v>
      </c>
      <c r="L119" s="713">
        <f>R119/I119</f>
        <v>0.14191513524876168</v>
      </c>
      <c r="M119" s="713">
        <f>S119/I119</f>
        <v>9.2608077500181421E-2</v>
      </c>
      <c r="N119" s="713">
        <f>T119/I119</f>
        <v>0.19340815736262676</v>
      </c>
      <c r="O119" s="713">
        <f>U119/I119</f>
        <v>2.9634328728089031E-3</v>
      </c>
      <c r="P119" s="713">
        <f>V119/I119</f>
        <v>1.9149732032187648E-2</v>
      </c>
      <c r="Q119" s="712">
        <v>10669241</v>
      </c>
      <c r="R119" s="712">
        <v>2837505</v>
      </c>
      <c r="S119" s="712">
        <v>1851641</v>
      </c>
      <c r="T119" s="712">
        <v>3867076</v>
      </c>
      <c r="U119" s="712">
        <v>59252</v>
      </c>
      <c r="V119" s="712">
        <v>382887</v>
      </c>
      <c r="W119" s="727">
        <v>8.7281839209999994</v>
      </c>
      <c r="X119" s="667">
        <v>1.5</v>
      </c>
      <c r="Y119" s="716">
        <v>0.123</v>
      </c>
      <c r="Z119" s="714">
        <v>0.1</v>
      </c>
      <c r="AA119" s="716">
        <v>0.54</v>
      </c>
      <c r="AB119" s="668">
        <v>30951</v>
      </c>
      <c r="AC119" s="667">
        <v>10</v>
      </c>
      <c r="AD119" s="697" t="s">
        <v>898</v>
      </c>
      <c r="AE119" s="667" t="s">
        <v>899</v>
      </c>
      <c r="AF119" s="288" t="s">
        <v>900</v>
      </c>
      <c r="AG119" s="288" t="s">
        <v>901</v>
      </c>
      <c r="AH119" s="288">
        <v>0</v>
      </c>
      <c r="AI119" s="288">
        <v>0</v>
      </c>
      <c r="AJ119" s="288">
        <v>0</v>
      </c>
      <c r="AK119" s="288">
        <v>0</v>
      </c>
      <c r="AL119" s="288">
        <v>0</v>
      </c>
      <c r="AM119" s="288">
        <v>0</v>
      </c>
      <c r="AN119" s="288">
        <v>0</v>
      </c>
      <c r="AO119" s="288">
        <v>0</v>
      </c>
      <c r="AP119" s="701">
        <v>1</v>
      </c>
      <c r="AQ119" s="701">
        <v>1</v>
      </c>
      <c r="AR119" s="701">
        <v>1</v>
      </c>
      <c r="AS119" s="671">
        <v>0</v>
      </c>
      <c r="AT119" s="671">
        <v>0</v>
      </c>
      <c r="AU119" s="671">
        <v>4</v>
      </c>
      <c r="AV119" s="671">
        <v>0</v>
      </c>
      <c r="AW119" s="671">
        <v>3</v>
      </c>
      <c r="AX119" s="671">
        <v>1</v>
      </c>
      <c r="AY119" s="671">
        <v>2</v>
      </c>
      <c r="AZ119" s="671">
        <v>0</v>
      </c>
      <c r="BA119" s="671">
        <v>1</v>
      </c>
      <c r="BB119" s="671">
        <v>0</v>
      </c>
      <c r="BC119" s="671">
        <v>2</v>
      </c>
      <c r="BD119" s="671">
        <v>0</v>
      </c>
      <c r="BE119" s="671">
        <v>0</v>
      </c>
      <c r="BF119" s="674">
        <v>0</v>
      </c>
      <c r="BG119" s="671">
        <v>5.7</v>
      </c>
      <c r="BH119" s="734">
        <v>5.517209952</v>
      </c>
      <c r="BI119" s="734">
        <v>8.5259388420000004</v>
      </c>
      <c r="BJ119" s="734">
        <v>21.05564399</v>
      </c>
      <c r="BK119" s="734">
        <v>15.3941816</v>
      </c>
      <c r="BL119" s="734">
        <v>3.892591291</v>
      </c>
      <c r="BM119" s="734">
        <v>13.60694005</v>
      </c>
      <c r="BN119" s="734">
        <v>81386</v>
      </c>
      <c r="BO119" s="734">
        <v>45.714951480000003</v>
      </c>
      <c r="BP119" s="734">
        <v>54.285048519999997</v>
      </c>
      <c r="BQ119" s="734">
        <v>14.637630789999999</v>
      </c>
      <c r="BR119" s="741">
        <v>2628</v>
      </c>
      <c r="BS119" s="672">
        <v>2014</v>
      </c>
      <c r="BT119" s="672">
        <v>0</v>
      </c>
      <c r="BU119" s="681">
        <v>6500</v>
      </c>
      <c r="BV119" s="671" t="s">
        <v>902</v>
      </c>
      <c r="BW119" s="733">
        <v>6500</v>
      </c>
      <c r="BX119" s="672">
        <v>26000</v>
      </c>
      <c r="BY119" s="719">
        <v>44044.444444444445</v>
      </c>
      <c r="BZ119" s="719">
        <v>40000</v>
      </c>
      <c r="CA119" s="719">
        <v>5000</v>
      </c>
      <c r="CB119" s="719">
        <v>120000</v>
      </c>
      <c r="CC119" s="671" t="s">
        <v>174</v>
      </c>
      <c r="CD119" s="671">
        <v>3</v>
      </c>
      <c r="CE119" s="671">
        <v>1</v>
      </c>
      <c r="CF119" s="671">
        <v>1</v>
      </c>
      <c r="CG119" s="670" t="s">
        <v>903</v>
      </c>
      <c r="CH119" s="667" t="s">
        <v>108</v>
      </c>
      <c r="CI119" s="747">
        <v>43680</v>
      </c>
      <c r="CJ119" s="746">
        <v>7.6</v>
      </c>
      <c r="CK119" s="746">
        <v>11.8</v>
      </c>
      <c r="CL119" s="746">
        <v>4.3</v>
      </c>
      <c r="CM119" s="746">
        <v>46</v>
      </c>
      <c r="CN119" s="747">
        <v>14723</v>
      </c>
      <c r="CO119" s="747">
        <v>215092</v>
      </c>
      <c r="CP119" s="746">
        <v>19.600000000000001</v>
      </c>
      <c r="CQ119" s="746">
        <v>5</v>
      </c>
      <c r="CR119" s="746">
        <v>14.3</v>
      </c>
      <c r="CS119" s="746">
        <v>32.4</v>
      </c>
      <c r="CT119" s="749">
        <v>2509</v>
      </c>
    </row>
    <row r="120" spans="1:98" ht="27.75" customHeight="1">
      <c r="A120" s="666" t="s">
        <v>848</v>
      </c>
      <c r="B120" s="667" t="s">
        <v>849</v>
      </c>
      <c r="C120" s="667" t="s">
        <v>289</v>
      </c>
      <c r="D120" s="667">
        <v>32</v>
      </c>
      <c r="E120" s="667" t="s">
        <v>158</v>
      </c>
      <c r="F120" s="667">
        <v>3</v>
      </c>
      <c r="G120" s="668">
        <v>110890</v>
      </c>
      <c r="H120" s="668">
        <v>47981</v>
      </c>
      <c r="I120" s="727">
        <v>19994379</v>
      </c>
      <c r="J120" s="718">
        <v>0.14299999999999999</v>
      </c>
      <c r="K120" s="713">
        <f>Q120/I120</f>
        <v>0.53361202165868715</v>
      </c>
      <c r="L120" s="713">
        <f>R120/I120</f>
        <v>0.14191513524876168</v>
      </c>
      <c r="M120" s="713">
        <f>S120/I120</f>
        <v>9.2608077500181421E-2</v>
      </c>
      <c r="N120" s="713">
        <f>T120/I120</f>
        <v>0.19340815736262676</v>
      </c>
      <c r="O120" s="713">
        <f>U120/I120</f>
        <v>2.9634328728089031E-3</v>
      </c>
      <c r="P120" s="713">
        <f>V120/I120</f>
        <v>1.9149732032187648E-2</v>
      </c>
      <c r="Q120" s="712">
        <v>10669241</v>
      </c>
      <c r="R120" s="712">
        <v>2837505</v>
      </c>
      <c r="S120" s="712">
        <v>1851641</v>
      </c>
      <c r="T120" s="712">
        <v>3867076</v>
      </c>
      <c r="U120" s="712">
        <v>59252</v>
      </c>
      <c r="V120" s="712">
        <v>382887</v>
      </c>
      <c r="W120" s="727">
        <v>8.7281839209999994</v>
      </c>
      <c r="X120" s="667">
        <v>1.5</v>
      </c>
      <c r="Y120" s="716">
        <v>0.123</v>
      </c>
      <c r="Z120" s="714">
        <v>0.1</v>
      </c>
      <c r="AA120" s="716">
        <v>0.54</v>
      </c>
      <c r="AB120" s="668">
        <v>30951</v>
      </c>
      <c r="AC120" s="667">
        <v>10</v>
      </c>
      <c r="AD120" s="697" t="s">
        <v>850</v>
      </c>
      <c r="AE120" s="667" t="s">
        <v>851</v>
      </c>
      <c r="AF120" s="288" t="s">
        <v>852</v>
      </c>
      <c r="AG120" s="288" t="s">
        <v>853</v>
      </c>
      <c r="AH120" s="288">
        <v>0</v>
      </c>
      <c r="AI120" s="288">
        <v>0</v>
      </c>
      <c r="AJ120" s="694">
        <v>0</v>
      </c>
      <c r="AK120" s="288">
        <v>0</v>
      </c>
      <c r="AL120" s="288">
        <v>0</v>
      </c>
      <c r="AM120" s="288">
        <v>0</v>
      </c>
      <c r="AN120" s="288">
        <v>0</v>
      </c>
      <c r="AO120" s="288">
        <v>0</v>
      </c>
      <c r="AP120" s="701">
        <v>0</v>
      </c>
      <c r="AQ120" s="701">
        <v>0</v>
      </c>
      <c r="AR120" s="701">
        <v>0</v>
      </c>
      <c r="AS120" s="671">
        <v>0</v>
      </c>
      <c r="AT120" s="671">
        <v>0</v>
      </c>
      <c r="AU120" s="671">
        <v>3</v>
      </c>
      <c r="AV120" s="671">
        <v>0</v>
      </c>
      <c r="AW120" s="671">
        <v>3</v>
      </c>
      <c r="AX120" s="671">
        <v>0</v>
      </c>
      <c r="AY120" s="671">
        <v>2</v>
      </c>
      <c r="AZ120" s="671">
        <v>0</v>
      </c>
      <c r="BA120" s="671">
        <v>1</v>
      </c>
      <c r="BB120" s="671">
        <v>1</v>
      </c>
      <c r="BC120" s="671">
        <v>2</v>
      </c>
      <c r="BD120" s="671">
        <v>0</v>
      </c>
      <c r="BE120" s="671">
        <v>0</v>
      </c>
      <c r="BF120" s="674">
        <v>0</v>
      </c>
      <c r="BG120" s="671">
        <v>5.7</v>
      </c>
      <c r="BH120" s="734">
        <v>5.517209952</v>
      </c>
      <c r="BI120" s="734">
        <v>8.5259388420000004</v>
      </c>
      <c r="BJ120" s="734">
        <v>21.05564399</v>
      </c>
      <c r="BK120" s="734">
        <v>15.3941816</v>
      </c>
      <c r="BL120" s="734">
        <v>3.892591291</v>
      </c>
      <c r="BM120" s="734">
        <v>13.60694005</v>
      </c>
      <c r="BN120" s="734">
        <v>81386</v>
      </c>
      <c r="BO120" s="734">
        <v>45.714951480000003</v>
      </c>
      <c r="BP120" s="734">
        <v>54.285048519999997</v>
      </c>
      <c r="BQ120" s="734">
        <v>14.637630789999999</v>
      </c>
      <c r="BR120" s="741">
        <v>2628</v>
      </c>
      <c r="BS120" s="672">
        <v>2004</v>
      </c>
      <c r="BT120" s="672">
        <v>0</v>
      </c>
      <c r="BU120" s="681">
        <v>10000</v>
      </c>
      <c r="BV120" s="671" t="s">
        <v>854</v>
      </c>
      <c r="BW120" s="671">
        <v>10000</v>
      </c>
      <c r="BX120" s="672">
        <v>30000</v>
      </c>
      <c r="BY120" s="719">
        <v>44044.444444444445</v>
      </c>
      <c r="BZ120" s="719">
        <v>40000</v>
      </c>
      <c r="CA120" s="719">
        <v>5000</v>
      </c>
      <c r="CB120" s="719">
        <v>120000</v>
      </c>
      <c r="CC120" s="671" t="s">
        <v>174</v>
      </c>
      <c r="CD120" s="671">
        <v>3</v>
      </c>
      <c r="CE120" s="671">
        <v>1</v>
      </c>
      <c r="CF120" s="671">
        <v>1</v>
      </c>
      <c r="CG120" s="667" t="s">
        <v>855</v>
      </c>
      <c r="CH120" s="667" t="s">
        <v>399</v>
      </c>
      <c r="CI120" s="747">
        <v>43680</v>
      </c>
      <c r="CJ120" s="746">
        <v>7.6</v>
      </c>
      <c r="CK120" s="746">
        <v>11.8</v>
      </c>
      <c r="CL120" s="746">
        <v>4.3</v>
      </c>
      <c r="CM120" s="746">
        <v>46</v>
      </c>
      <c r="CN120" s="747">
        <v>14723</v>
      </c>
      <c r="CO120" s="747">
        <v>215092</v>
      </c>
      <c r="CP120" s="746">
        <v>19.600000000000001</v>
      </c>
      <c r="CQ120" s="746">
        <v>5</v>
      </c>
      <c r="CR120" s="746">
        <v>14.3</v>
      </c>
      <c r="CS120" s="746">
        <v>32.4</v>
      </c>
      <c r="CT120" s="749">
        <v>2509</v>
      </c>
    </row>
    <row r="121" spans="1:98" ht="27.75" customHeight="1">
      <c r="A121" s="666" t="s">
        <v>848</v>
      </c>
      <c r="B121" s="667" t="s">
        <v>849</v>
      </c>
      <c r="C121" s="667" t="s">
        <v>289</v>
      </c>
      <c r="D121" s="667">
        <v>32</v>
      </c>
      <c r="E121" s="667" t="s">
        <v>158</v>
      </c>
      <c r="F121" s="667">
        <v>3</v>
      </c>
      <c r="G121" s="668">
        <v>110890</v>
      </c>
      <c r="H121" s="668">
        <v>47981</v>
      </c>
      <c r="I121" s="727">
        <v>19994379</v>
      </c>
      <c r="J121" s="718">
        <v>0.14299999999999999</v>
      </c>
      <c r="K121" s="713">
        <f>Q121/I121</f>
        <v>0.53361202165868715</v>
      </c>
      <c r="L121" s="713">
        <f>R121/I121</f>
        <v>0.14191513524876168</v>
      </c>
      <c r="M121" s="713">
        <f>S121/I121</f>
        <v>9.2608077500181421E-2</v>
      </c>
      <c r="N121" s="713">
        <f>T121/I121</f>
        <v>0.19340815736262676</v>
      </c>
      <c r="O121" s="713">
        <f>U121/I121</f>
        <v>2.9634328728089031E-3</v>
      </c>
      <c r="P121" s="713">
        <f>V121/I121</f>
        <v>1.9149732032187648E-2</v>
      </c>
      <c r="Q121" s="712">
        <v>10669241</v>
      </c>
      <c r="R121" s="712">
        <v>2837505</v>
      </c>
      <c r="S121" s="712">
        <v>1851641</v>
      </c>
      <c r="T121" s="712">
        <v>3867076</v>
      </c>
      <c r="U121" s="712">
        <v>59252</v>
      </c>
      <c r="V121" s="712">
        <v>382887</v>
      </c>
      <c r="W121" s="727">
        <v>8.7281839209999994</v>
      </c>
      <c r="X121" s="667">
        <v>1.5</v>
      </c>
      <c r="Y121" s="716">
        <v>0.123</v>
      </c>
      <c r="Z121" s="714">
        <v>0.1</v>
      </c>
      <c r="AA121" s="716">
        <v>0.54</v>
      </c>
      <c r="AB121" s="668">
        <v>30951</v>
      </c>
      <c r="AC121" s="667">
        <v>10</v>
      </c>
      <c r="AD121" s="697" t="s">
        <v>891</v>
      </c>
      <c r="AE121" s="667" t="s">
        <v>892</v>
      </c>
      <c r="AF121" s="288" t="s">
        <v>893</v>
      </c>
      <c r="AG121" s="288" t="s">
        <v>894</v>
      </c>
      <c r="AH121" s="288">
        <v>0</v>
      </c>
      <c r="AI121" s="288">
        <v>0</v>
      </c>
      <c r="AJ121" s="288">
        <v>0</v>
      </c>
      <c r="AK121" s="288">
        <v>0</v>
      </c>
      <c r="AL121" s="288">
        <v>0</v>
      </c>
      <c r="AM121" s="288">
        <v>0</v>
      </c>
      <c r="AN121" s="288">
        <v>0</v>
      </c>
      <c r="AO121" s="288">
        <v>0</v>
      </c>
      <c r="AP121" s="701">
        <v>1</v>
      </c>
      <c r="AQ121" s="701">
        <v>1</v>
      </c>
      <c r="AR121" s="701">
        <v>1</v>
      </c>
      <c r="AS121" s="671">
        <v>0</v>
      </c>
      <c r="AT121" s="671">
        <v>0</v>
      </c>
      <c r="AU121" s="671">
        <v>3</v>
      </c>
      <c r="AV121" s="671">
        <v>0</v>
      </c>
      <c r="AW121" s="671">
        <v>3</v>
      </c>
      <c r="AX121" s="671">
        <v>0</v>
      </c>
      <c r="AY121" s="671">
        <v>2</v>
      </c>
      <c r="AZ121" s="671">
        <v>0</v>
      </c>
      <c r="BA121" s="671">
        <v>1</v>
      </c>
      <c r="BB121" s="671">
        <v>1</v>
      </c>
      <c r="BC121" s="671">
        <v>2</v>
      </c>
      <c r="BD121" s="671">
        <v>0</v>
      </c>
      <c r="BE121" s="671">
        <v>0</v>
      </c>
      <c r="BF121" s="674">
        <v>0</v>
      </c>
      <c r="BG121" s="671">
        <v>5.7</v>
      </c>
      <c r="BH121" s="734">
        <v>5.517209952</v>
      </c>
      <c r="BI121" s="734">
        <v>8.5259388420000004</v>
      </c>
      <c r="BJ121" s="734">
        <v>21.05564399</v>
      </c>
      <c r="BK121" s="734">
        <v>15.3941816</v>
      </c>
      <c r="BL121" s="734">
        <v>3.892591291</v>
      </c>
      <c r="BM121" s="734">
        <v>13.60694005</v>
      </c>
      <c r="BN121" s="734">
        <v>81386</v>
      </c>
      <c r="BO121" s="734">
        <v>45.714951480000003</v>
      </c>
      <c r="BP121" s="734">
        <v>54.285048519999997</v>
      </c>
      <c r="BQ121" s="734">
        <v>14.637630789999999</v>
      </c>
      <c r="BR121" s="741">
        <v>2628</v>
      </c>
      <c r="BS121" s="672" t="s">
        <v>116</v>
      </c>
      <c r="BU121" s="681">
        <v>3400</v>
      </c>
      <c r="BV121" s="671" t="s">
        <v>895</v>
      </c>
      <c r="BW121" s="671" t="s">
        <v>116</v>
      </c>
      <c r="BX121" s="672">
        <v>20400</v>
      </c>
      <c r="BY121" s="719">
        <v>44044.444444444445</v>
      </c>
      <c r="BZ121" s="719">
        <v>40000</v>
      </c>
      <c r="CA121" s="719">
        <v>5000</v>
      </c>
      <c r="CB121" s="719">
        <v>120000</v>
      </c>
      <c r="CC121" s="671" t="s">
        <v>174</v>
      </c>
      <c r="CD121" s="671">
        <v>3</v>
      </c>
      <c r="CE121" s="671">
        <v>1</v>
      </c>
      <c r="CF121" s="671">
        <v>1</v>
      </c>
      <c r="CG121" s="667" t="s">
        <v>896</v>
      </c>
      <c r="CH121" s="667" t="s">
        <v>897</v>
      </c>
      <c r="CI121" s="747">
        <v>43680</v>
      </c>
      <c r="CJ121" s="746">
        <v>7.6</v>
      </c>
      <c r="CK121" s="746">
        <v>11.8</v>
      </c>
      <c r="CL121" s="746">
        <v>4.3</v>
      </c>
      <c r="CM121" s="746">
        <v>46</v>
      </c>
      <c r="CN121" s="747">
        <v>14723</v>
      </c>
      <c r="CO121" s="747">
        <v>215092</v>
      </c>
      <c r="CP121" s="746">
        <v>19.600000000000001</v>
      </c>
      <c r="CQ121" s="746">
        <v>5</v>
      </c>
      <c r="CR121" s="746">
        <v>14.3</v>
      </c>
      <c r="CS121" s="746">
        <v>32.4</v>
      </c>
      <c r="CT121" s="749">
        <v>2509</v>
      </c>
    </row>
    <row r="122" spans="1:98" ht="27.75" customHeight="1">
      <c r="A122" s="666" t="s">
        <v>848</v>
      </c>
      <c r="B122" s="667" t="s">
        <v>849</v>
      </c>
      <c r="C122" s="667" t="s">
        <v>289</v>
      </c>
      <c r="D122" s="667">
        <v>32</v>
      </c>
      <c r="E122" s="667" t="s">
        <v>158</v>
      </c>
      <c r="F122" s="667">
        <v>3</v>
      </c>
      <c r="G122" s="668">
        <v>110890</v>
      </c>
      <c r="H122" s="668">
        <v>47981</v>
      </c>
      <c r="I122" s="727">
        <v>19994379</v>
      </c>
      <c r="J122" s="718">
        <v>0.14299999999999999</v>
      </c>
      <c r="K122" s="713">
        <f>Q122/I122</f>
        <v>0.53361202165868715</v>
      </c>
      <c r="L122" s="713">
        <f>R122/I122</f>
        <v>0.14191513524876168</v>
      </c>
      <c r="M122" s="713">
        <f>S122/I122</f>
        <v>9.2608077500181421E-2</v>
      </c>
      <c r="N122" s="713">
        <f>T122/I122</f>
        <v>0.19340815736262676</v>
      </c>
      <c r="O122" s="713">
        <f>U122/I122</f>
        <v>2.9634328728089031E-3</v>
      </c>
      <c r="P122" s="713">
        <f>V122/I122</f>
        <v>1.9149732032187648E-2</v>
      </c>
      <c r="Q122" s="712">
        <v>10669241</v>
      </c>
      <c r="R122" s="712">
        <v>2837505</v>
      </c>
      <c r="S122" s="712">
        <v>1851641</v>
      </c>
      <c r="T122" s="712">
        <v>3867076</v>
      </c>
      <c r="U122" s="712">
        <v>59252</v>
      </c>
      <c r="V122" s="712">
        <v>382887</v>
      </c>
      <c r="W122" s="727">
        <v>8.7281839209999994</v>
      </c>
      <c r="X122" s="667">
        <v>1.5</v>
      </c>
      <c r="Y122" s="716">
        <v>0.123</v>
      </c>
      <c r="Z122" s="714">
        <v>0.1</v>
      </c>
      <c r="AA122" s="716">
        <v>0.54</v>
      </c>
      <c r="AB122" s="668">
        <v>30951</v>
      </c>
      <c r="AC122" s="667">
        <v>10</v>
      </c>
      <c r="AD122" s="697" t="s">
        <v>904</v>
      </c>
      <c r="AE122" s="667" t="s">
        <v>905</v>
      </c>
      <c r="AF122" s="288" t="s">
        <v>906</v>
      </c>
      <c r="AG122" s="288" t="s">
        <v>231</v>
      </c>
      <c r="AH122" s="288">
        <v>0</v>
      </c>
      <c r="AI122" s="288">
        <v>0</v>
      </c>
      <c r="AJ122" s="288">
        <v>0</v>
      </c>
      <c r="AK122" s="288">
        <v>1</v>
      </c>
      <c r="AL122" s="288">
        <v>0</v>
      </c>
      <c r="AM122" s="288">
        <v>0</v>
      </c>
      <c r="AN122" s="288">
        <v>0</v>
      </c>
      <c r="AO122" s="288">
        <v>0</v>
      </c>
      <c r="AP122" s="701">
        <v>1</v>
      </c>
      <c r="AQ122" s="701">
        <v>1</v>
      </c>
      <c r="AR122" s="701">
        <v>1</v>
      </c>
      <c r="AS122" s="671">
        <v>0</v>
      </c>
      <c r="AT122" s="671">
        <v>0</v>
      </c>
      <c r="AU122" s="671">
        <v>2</v>
      </c>
      <c r="AV122" s="671">
        <v>0</v>
      </c>
      <c r="AW122" s="671">
        <v>3</v>
      </c>
      <c r="AX122" s="671">
        <v>0</v>
      </c>
      <c r="AY122" s="671">
        <v>2</v>
      </c>
      <c r="AZ122" s="671">
        <v>1</v>
      </c>
      <c r="BA122" s="671">
        <v>1</v>
      </c>
      <c r="BB122" s="671">
        <v>0</v>
      </c>
      <c r="BC122" s="671">
        <v>2</v>
      </c>
      <c r="BD122" s="671">
        <v>0</v>
      </c>
      <c r="BE122" s="671">
        <v>0</v>
      </c>
      <c r="BF122" s="674">
        <v>0</v>
      </c>
      <c r="BG122" s="671">
        <v>5.7</v>
      </c>
      <c r="BH122" s="734">
        <v>5.517209952</v>
      </c>
      <c r="BI122" s="734">
        <v>8.5259388420000004</v>
      </c>
      <c r="BJ122" s="734">
        <v>21.05564399</v>
      </c>
      <c r="BK122" s="734">
        <v>15.3941816</v>
      </c>
      <c r="BL122" s="734">
        <v>3.892591291</v>
      </c>
      <c r="BM122" s="734">
        <v>13.60694005</v>
      </c>
      <c r="BN122" s="734">
        <v>81386</v>
      </c>
      <c r="BO122" s="734">
        <v>45.714951480000003</v>
      </c>
      <c r="BP122" s="734">
        <v>54.285048519999997</v>
      </c>
      <c r="BQ122" s="734">
        <v>14.637630789999999</v>
      </c>
      <c r="BR122" s="741">
        <v>2628</v>
      </c>
      <c r="BS122" s="672" t="s">
        <v>116</v>
      </c>
      <c r="BU122" s="681">
        <v>5000</v>
      </c>
      <c r="BV122" s="674" t="s">
        <v>907</v>
      </c>
      <c r="BW122" s="674">
        <v>5000</v>
      </c>
      <c r="BX122" s="719">
        <v>20000</v>
      </c>
      <c r="BY122" s="719">
        <v>44044.444444444445</v>
      </c>
      <c r="BZ122" s="719">
        <v>40000</v>
      </c>
      <c r="CA122" s="719">
        <v>5000</v>
      </c>
      <c r="CB122" s="719">
        <v>120000</v>
      </c>
      <c r="CC122" s="674"/>
      <c r="CD122" s="674">
        <v>3</v>
      </c>
      <c r="CE122" s="674">
        <v>1</v>
      </c>
      <c r="CF122" s="674">
        <v>1</v>
      </c>
      <c r="CG122" s="667" t="s">
        <v>908</v>
      </c>
      <c r="CH122" s="667" t="s">
        <v>189</v>
      </c>
      <c r="CI122" s="747">
        <v>43680</v>
      </c>
      <c r="CJ122" s="746">
        <v>7.6</v>
      </c>
      <c r="CK122" s="746">
        <v>11.8</v>
      </c>
      <c r="CL122" s="746">
        <v>4.3</v>
      </c>
      <c r="CM122" s="746">
        <v>46</v>
      </c>
      <c r="CN122" s="747">
        <v>14723</v>
      </c>
      <c r="CO122" s="747">
        <v>215092</v>
      </c>
      <c r="CP122" s="746">
        <v>19.600000000000001</v>
      </c>
      <c r="CQ122" s="746">
        <v>5</v>
      </c>
      <c r="CR122" s="746">
        <v>14.3</v>
      </c>
      <c r="CS122" s="746">
        <v>32.4</v>
      </c>
      <c r="CT122" s="749">
        <v>2509</v>
      </c>
    </row>
    <row r="123" spans="1:98" ht="27.75" customHeight="1">
      <c r="A123" s="666" t="s">
        <v>848</v>
      </c>
      <c r="B123" s="667" t="s">
        <v>849</v>
      </c>
      <c r="C123" s="667" t="s">
        <v>289</v>
      </c>
      <c r="D123" s="667">
        <v>32</v>
      </c>
      <c r="E123" s="667" t="s">
        <v>158</v>
      </c>
      <c r="F123" s="667">
        <v>3</v>
      </c>
      <c r="G123" s="668">
        <v>110890</v>
      </c>
      <c r="H123" s="668">
        <v>47981</v>
      </c>
      <c r="I123" s="727">
        <v>19994379</v>
      </c>
      <c r="J123" s="718">
        <v>0.14299999999999999</v>
      </c>
      <c r="K123" s="713">
        <f>Q123/I123</f>
        <v>0.53361202165868715</v>
      </c>
      <c r="L123" s="713">
        <f>R123/I123</f>
        <v>0.14191513524876168</v>
      </c>
      <c r="M123" s="713">
        <f>S123/I123</f>
        <v>9.2608077500181421E-2</v>
      </c>
      <c r="N123" s="713">
        <f>T123/I123</f>
        <v>0.19340815736262676</v>
      </c>
      <c r="O123" s="713">
        <f>U123/I123</f>
        <v>2.9634328728089031E-3</v>
      </c>
      <c r="P123" s="713">
        <f>V123/I123</f>
        <v>1.9149732032187648E-2</v>
      </c>
      <c r="Q123" s="712">
        <v>10669241</v>
      </c>
      <c r="R123" s="712">
        <v>2837505</v>
      </c>
      <c r="S123" s="712">
        <v>1851641</v>
      </c>
      <c r="T123" s="712">
        <v>3867076</v>
      </c>
      <c r="U123" s="712">
        <v>59252</v>
      </c>
      <c r="V123" s="712">
        <v>382887</v>
      </c>
      <c r="W123" s="727">
        <v>8.7281839209999994</v>
      </c>
      <c r="X123" s="667">
        <v>1.5</v>
      </c>
      <c r="Y123" s="716">
        <v>0.123</v>
      </c>
      <c r="Z123" s="714">
        <v>0.1</v>
      </c>
      <c r="AA123" s="716">
        <v>0.54</v>
      </c>
      <c r="AB123" s="668">
        <v>30951</v>
      </c>
      <c r="AC123" s="667">
        <v>10</v>
      </c>
      <c r="AD123" s="697" t="s">
        <v>869</v>
      </c>
      <c r="AE123" s="667" t="s">
        <v>870</v>
      </c>
      <c r="AF123" s="694" t="s">
        <v>871</v>
      </c>
      <c r="AG123" s="694" t="s">
        <v>187</v>
      </c>
      <c r="AH123" s="288">
        <v>0</v>
      </c>
      <c r="AI123" s="288">
        <v>0</v>
      </c>
      <c r="AJ123" s="694">
        <v>1</v>
      </c>
      <c r="AK123" s="694">
        <v>1</v>
      </c>
      <c r="AL123" s="694">
        <v>0</v>
      </c>
      <c r="AM123" s="694">
        <v>0</v>
      </c>
      <c r="AN123" s="694">
        <v>0</v>
      </c>
      <c r="AO123" s="288">
        <v>0</v>
      </c>
      <c r="AP123" s="702">
        <v>1</v>
      </c>
      <c r="AQ123" s="702">
        <v>1</v>
      </c>
      <c r="AR123" s="702">
        <v>1</v>
      </c>
      <c r="AS123" s="674">
        <v>0</v>
      </c>
      <c r="AT123" s="674">
        <v>1</v>
      </c>
      <c r="AU123" s="674">
        <v>1</v>
      </c>
      <c r="AV123" s="674">
        <v>1</v>
      </c>
      <c r="AW123" s="671">
        <v>3</v>
      </c>
      <c r="AX123" s="674">
        <v>0</v>
      </c>
      <c r="AY123" s="674">
        <v>2</v>
      </c>
      <c r="AZ123" s="674">
        <v>0</v>
      </c>
      <c r="BA123" s="671">
        <v>1</v>
      </c>
      <c r="BB123" s="674">
        <v>0</v>
      </c>
      <c r="BC123" s="671">
        <v>2</v>
      </c>
      <c r="BD123" s="674">
        <v>0</v>
      </c>
      <c r="BE123" s="674">
        <v>0</v>
      </c>
      <c r="BF123" s="674">
        <v>0</v>
      </c>
      <c r="BG123" s="674">
        <v>5.7</v>
      </c>
      <c r="BH123" s="734">
        <v>5.517209952</v>
      </c>
      <c r="BI123" s="734">
        <v>8.5259388420000004</v>
      </c>
      <c r="BJ123" s="734">
        <v>21.05564399</v>
      </c>
      <c r="BK123" s="734">
        <v>15.3941816</v>
      </c>
      <c r="BL123" s="734">
        <v>3.892591291</v>
      </c>
      <c r="BM123" s="734">
        <v>13.60694005</v>
      </c>
      <c r="BN123" s="734">
        <v>81386</v>
      </c>
      <c r="BO123" s="734">
        <v>45.714951480000003</v>
      </c>
      <c r="BP123" s="734">
        <v>54.285048519999997</v>
      </c>
      <c r="BQ123" s="734">
        <v>14.637630789999999</v>
      </c>
      <c r="BR123" s="741">
        <v>2628</v>
      </c>
      <c r="BS123" s="672">
        <v>2008</v>
      </c>
      <c r="BT123" s="672">
        <v>0</v>
      </c>
      <c r="BU123" s="681">
        <v>40000</v>
      </c>
      <c r="BV123" s="671" t="s">
        <v>872</v>
      </c>
      <c r="BW123" s="671">
        <v>40000</v>
      </c>
      <c r="BX123" s="672">
        <v>120000</v>
      </c>
      <c r="BY123" s="719">
        <v>44044.444444444402</v>
      </c>
      <c r="BZ123" s="719">
        <v>40000</v>
      </c>
      <c r="CA123" s="719">
        <v>5000</v>
      </c>
      <c r="CB123" s="719">
        <v>120000</v>
      </c>
      <c r="CD123" s="671">
        <v>3</v>
      </c>
      <c r="CE123" s="671">
        <v>3</v>
      </c>
      <c r="CF123" s="671">
        <v>0</v>
      </c>
      <c r="CG123" s="688" t="s">
        <v>873</v>
      </c>
      <c r="CH123" s="667" t="s">
        <v>874</v>
      </c>
      <c r="CI123" s="747">
        <v>43680</v>
      </c>
      <c r="CJ123" s="746">
        <v>7.6</v>
      </c>
      <c r="CK123" s="746">
        <v>11.8</v>
      </c>
      <c r="CL123" s="746">
        <v>4.3</v>
      </c>
      <c r="CM123" s="746">
        <v>46</v>
      </c>
      <c r="CN123" s="747">
        <v>14723</v>
      </c>
      <c r="CO123" s="747">
        <v>215092</v>
      </c>
      <c r="CP123" s="746">
        <v>19.600000000000001</v>
      </c>
      <c r="CQ123" s="746">
        <v>5</v>
      </c>
      <c r="CR123" s="746">
        <v>14.3</v>
      </c>
      <c r="CS123" s="746">
        <v>32.4</v>
      </c>
      <c r="CT123" s="749">
        <v>2509</v>
      </c>
    </row>
    <row r="124" spans="1:98" ht="27.75" customHeight="1">
      <c r="A124" s="666" t="s">
        <v>848</v>
      </c>
      <c r="B124" s="667" t="s">
        <v>849</v>
      </c>
      <c r="C124" s="667" t="s">
        <v>289</v>
      </c>
      <c r="D124" s="667">
        <v>32</v>
      </c>
      <c r="E124" s="667" t="s">
        <v>158</v>
      </c>
      <c r="F124" s="667">
        <v>3</v>
      </c>
      <c r="G124" s="668">
        <v>110890</v>
      </c>
      <c r="H124" s="668">
        <v>47981</v>
      </c>
      <c r="I124" s="727">
        <v>19994379</v>
      </c>
      <c r="J124" s="718">
        <v>0.14299999999999999</v>
      </c>
      <c r="K124" s="713">
        <f>Q124/I124</f>
        <v>0.53361202165868715</v>
      </c>
      <c r="L124" s="713">
        <f>R124/I124</f>
        <v>0.14191513524876168</v>
      </c>
      <c r="M124" s="713">
        <f>S124/I124</f>
        <v>9.2608077500181421E-2</v>
      </c>
      <c r="N124" s="713">
        <f>T124/I124</f>
        <v>0.19340815736262676</v>
      </c>
      <c r="O124" s="713">
        <f>U124/I124</f>
        <v>2.9634328728089031E-3</v>
      </c>
      <c r="P124" s="713">
        <f>V124/I124</f>
        <v>1.9149732032187648E-2</v>
      </c>
      <c r="Q124" s="712">
        <v>10669241</v>
      </c>
      <c r="R124" s="712">
        <v>2837505</v>
      </c>
      <c r="S124" s="712">
        <v>1851641</v>
      </c>
      <c r="T124" s="712">
        <v>3867076</v>
      </c>
      <c r="U124" s="712">
        <v>59252</v>
      </c>
      <c r="V124" s="712">
        <v>382887</v>
      </c>
      <c r="W124" s="727">
        <v>8.7281839209999994</v>
      </c>
      <c r="X124" s="667">
        <v>1.5</v>
      </c>
      <c r="Y124" s="716">
        <v>0.123</v>
      </c>
      <c r="Z124" s="714">
        <v>0.1</v>
      </c>
      <c r="AA124" s="716">
        <v>0.54</v>
      </c>
      <c r="AB124" s="668">
        <v>30951</v>
      </c>
      <c r="AC124" s="667">
        <v>10</v>
      </c>
      <c r="AD124" s="697" t="s">
        <v>879</v>
      </c>
      <c r="AE124" s="667" t="s">
        <v>880</v>
      </c>
      <c r="AF124" s="288" t="s">
        <v>881</v>
      </c>
      <c r="AG124" s="288" t="s">
        <v>882</v>
      </c>
      <c r="AH124" s="288">
        <v>0</v>
      </c>
      <c r="AI124" s="288">
        <v>0</v>
      </c>
      <c r="AJ124" s="694">
        <v>0</v>
      </c>
      <c r="AK124" s="288">
        <v>1</v>
      </c>
      <c r="AL124" s="288">
        <v>0</v>
      </c>
      <c r="AM124" s="288">
        <v>0</v>
      </c>
      <c r="AN124" s="288">
        <v>0</v>
      </c>
      <c r="AO124" s="288">
        <v>0</v>
      </c>
      <c r="AP124" s="701">
        <v>1</v>
      </c>
      <c r="AQ124" s="701">
        <v>1</v>
      </c>
      <c r="AR124" s="701">
        <v>0</v>
      </c>
      <c r="AS124" s="671">
        <v>0</v>
      </c>
      <c r="AT124" s="671">
        <v>1</v>
      </c>
      <c r="AU124" s="671">
        <v>1</v>
      </c>
      <c r="AV124" s="671">
        <v>1</v>
      </c>
      <c r="AW124" s="671">
        <v>3</v>
      </c>
      <c r="AX124" s="671">
        <v>0</v>
      </c>
      <c r="AY124" s="671">
        <v>2</v>
      </c>
      <c r="AZ124" s="671">
        <v>0</v>
      </c>
      <c r="BA124" s="671">
        <v>1</v>
      </c>
      <c r="BB124" s="671">
        <v>0</v>
      </c>
      <c r="BC124" s="671">
        <v>2</v>
      </c>
      <c r="BD124" s="671">
        <v>0</v>
      </c>
      <c r="BE124" s="671">
        <v>0</v>
      </c>
      <c r="BF124" s="674">
        <v>0</v>
      </c>
      <c r="BG124" s="671">
        <v>14</v>
      </c>
      <c r="BH124" s="734">
        <v>5.517209952</v>
      </c>
      <c r="BI124" s="734">
        <v>8.5259388420000004</v>
      </c>
      <c r="BJ124" s="734">
        <v>21.05564399</v>
      </c>
      <c r="BK124" s="734">
        <v>15.3941816</v>
      </c>
      <c r="BL124" s="734">
        <v>3.892591291</v>
      </c>
      <c r="BM124" s="734">
        <v>13.60694005</v>
      </c>
      <c r="BN124" s="734">
        <v>81386</v>
      </c>
      <c r="BO124" s="734">
        <v>45.714951480000003</v>
      </c>
      <c r="BP124" s="734">
        <v>54.285048519999997</v>
      </c>
      <c r="BQ124" s="734">
        <v>14.637630789999999</v>
      </c>
      <c r="BR124" s="741">
        <v>2628</v>
      </c>
      <c r="BS124" s="672" t="s">
        <v>116</v>
      </c>
      <c r="BU124" s="681">
        <v>10000</v>
      </c>
      <c r="BV124" s="701" t="s">
        <v>883</v>
      </c>
      <c r="BW124" s="671">
        <v>10000</v>
      </c>
      <c r="BX124" s="672">
        <v>40000</v>
      </c>
      <c r="BY124" s="719">
        <v>44044.444444444445</v>
      </c>
      <c r="BZ124" s="719">
        <v>40000</v>
      </c>
      <c r="CA124" s="719">
        <v>5000</v>
      </c>
      <c r="CB124" s="719">
        <v>120000</v>
      </c>
      <c r="CC124" s="671" t="s">
        <v>174</v>
      </c>
      <c r="CD124" s="671">
        <v>3</v>
      </c>
      <c r="CE124" s="671">
        <v>2</v>
      </c>
      <c r="CF124" s="671">
        <v>1</v>
      </c>
      <c r="CG124" s="667" t="s">
        <v>234</v>
      </c>
      <c r="CH124" s="667" t="s">
        <v>884</v>
      </c>
      <c r="CI124" s="747">
        <v>43680</v>
      </c>
      <c r="CJ124" s="746">
        <v>7.6</v>
      </c>
      <c r="CK124" s="746">
        <v>11.8</v>
      </c>
      <c r="CL124" s="746">
        <v>4.3</v>
      </c>
      <c r="CM124" s="746">
        <v>46</v>
      </c>
      <c r="CN124" s="747">
        <v>14723</v>
      </c>
      <c r="CO124" s="747">
        <v>215092</v>
      </c>
      <c r="CP124" s="746">
        <v>19.600000000000001</v>
      </c>
      <c r="CQ124" s="746">
        <v>5</v>
      </c>
      <c r="CR124" s="746">
        <v>14.3</v>
      </c>
      <c r="CS124" s="746">
        <v>32.4</v>
      </c>
      <c r="CT124" s="749">
        <v>2509</v>
      </c>
    </row>
    <row r="125" spans="1:98" ht="27.75" customHeight="1">
      <c r="A125" s="666" t="s">
        <v>848</v>
      </c>
      <c r="B125" s="667" t="s">
        <v>849</v>
      </c>
      <c r="C125" s="667" t="s">
        <v>289</v>
      </c>
      <c r="D125" s="667">
        <v>32</v>
      </c>
      <c r="E125" s="667" t="s">
        <v>158</v>
      </c>
      <c r="F125" s="667">
        <v>3</v>
      </c>
      <c r="G125" s="668">
        <v>110890</v>
      </c>
      <c r="H125" s="668">
        <v>47981</v>
      </c>
      <c r="I125" s="727">
        <v>19994379</v>
      </c>
      <c r="J125" s="718">
        <v>0.14299999999999999</v>
      </c>
      <c r="K125" s="713">
        <f>Q125/I125</f>
        <v>0.53361202165868715</v>
      </c>
      <c r="L125" s="713">
        <f>R125/I125</f>
        <v>0.14191513524876168</v>
      </c>
      <c r="M125" s="713">
        <f>S125/I125</f>
        <v>9.2608077500181421E-2</v>
      </c>
      <c r="N125" s="713">
        <f>T125/I125</f>
        <v>0.19340815736262676</v>
      </c>
      <c r="O125" s="713">
        <f>U125/I125</f>
        <v>2.9634328728089031E-3</v>
      </c>
      <c r="P125" s="713">
        <f>V125/I125</f>
        <v>1.9149732032187648E-2</v>
      </c>
      <c r="Q125" s="712">
        <v>10669241</v>
      </c>
      <c r="R125" s="712">
        <v>2837505</v>
      </c>
      <c r="S125" s="712">
        <v>1851641</v>
      </c>
      <c r="T125" s="712">
        <v>3867076</v>
      </c>
      <c r="U125" s="712">
        <v>59252</v>
      </c>
      <c r="V125" s="712">
        <v>382887</v>
      </c>
      <c r="W125" s="727">
        <v>8.7281839209999994</v>
      </c>
      <c r="X125" s="667">
        <v>1.5</v>
      </c>
      <c r="Y125" s="716">
        <v>0.123</v>
      </c>
      <c r="Z125" s="714">
        <v>0.1</v>
      </c>
      <c r="AA125" s="716">
        <v>0.54</v>
      </c>
      <c r="AB125" s="668">
        <v>30951</v>
      </c>
      <c r="AC125" s="667">
        <v>10</v>
      </c>
      <c r="AD125" s="697" t="s">
        <v>885</v>
      </c>
      <c r="AE125" s="667" t="s">
        <v>886</v>
      </c>
      <c r="AF125" s="694" t="s">
        <v>887</v>
      </c>
      <c r="AG125" s="288" t="s">
        <v>417</v>
      </c>
      <c r="AH125" s="288">
        <v>0</v>
      </c>
      <c r="AI125" s="288">
        <v>0</v>
      </c>
      <c r="AJ125" s="694">
        <v>0</v>
      </c>
      <c r="AK125" s="694">
        <v>0</v>
      </c>
      <c r="AL125" s="694">
        <v>0</v>
      </c>
      <c r="AM125" s="694">
        <v>0</v>
      </c>
      <c r="AN125" s="694">
        <v>0</v>
      </c>
      <c r="AO125" s="288">
        <v>0</v>
      </c>
      <c r="AP125" s="702">
        <v>1</v>
      </c>
      <c r="AQ125" s="702">
        <v>1</v>
      </c>
      <c r="AR125" s="702">
        <v>1</v>
      </c>
      <c r="AS125" s="674">
        <v>0</v>
      </c>
      <c r="AT125" s="674">
        <v>4</v>
      </c>
      <c r="AU125" s="674">
        <v>1</v>
      </c>
      <c r="AV125" s="674">
        <v>1</v>
      </c>
      <c r="AW125" s="671">
        <v>3</v>
      </c>
      <c r="AX125" s="674">
        <v>0</v>
      </c>
      <c r="AY125" s="674">
        <v>2</v>
      </c>
      <c r="AZ125" s="674">
        <v>0</v>
      </c>
      <c r="BA125" s="671">
        <v>1</v>
      </c>
      <c r="BB125" s="674">
        <v>0</v>
      </c>
      <c r="BC125" s="671">
        <v>2</v>
      </c>
      <c r="BD125" s="674">
        <v>0</v>
      </c>
      <c r="BE125" s="674">
        <v>0</v>
      </c>
      <c r="BF125" s="674">
        <v>0</v>
      </c>
      <c r="BG125" s="674">
        <v>5.7</v>
      </c>
      <c r="BH125" s="734">
        <v>5.517209952</v>
      </c>
      <c r="BI125" s="734">
        <v>8.5259388420000004</v>
      </c>
      <c r="BJ125" s="734">
        <v>21.05564399</v>
      </c>
      <c r="BK125" s="734">
        <v>15.3941816</v>
      </c>
      <c r="BL125" s="734">
        <v>3.892591291</v>
      </c>
      <c r="BM125" s="734">
        <v>13.60694005</v>
      </c>
      <c r="BN125" s="734">
        <v>81386</v>
      </c>
      <c r="BO125" s="734">
        <v>45.714951480000003</v>
      </c>
      <c r="BP125" s="734">
        <v>54.285048519999997</v>
      </c>
      <c r="BQ125" s="734">
        <v>14.637630789999999</v>
      </c>
      <c r="BR125" s="741">
        <v>2628</v>
      </c>
      <c r="BS125" s="672">
        <v>2016</v>
      </c>
      <c r="BT125" s="672">
        <v>0</v>
      </c>
      <c r="BU125" s="681">
        <v>8000</v>
      </c>
      <c r="BV125" s="671" t="s">
        <v>888</v>
      </c>
      <c r="BW125" s="671">
        <v>8000</v>
      </c>
      <c r="BX125" s="672">
        <v>40000</v>
      </c>
      <c r="BY125" s="719">
        <v>44044.444444444445</v>
      </c>
      <c r="BZ125" s="719">
        <v>40000</v>
      </c>
      <c r="CA125" s="719">
        <v>5000</v>
      </c>
      <c r="CB125" s="719">
        <v>120000</v>
      </c>
      <c r="CC125" s="671" t="s">
        <v>174</v>
      </c>
      <c r="CD125" s="671">
        <v>3</v>
      </c>
      <c r="CE125" s="671">
        <v>1</v>
      </c>
      <c r="CF125" s="671">
        <v>1</v>
      </c>
      <c r="CG125" s="667" t="s">
        <v>889</v>
      </c>
      <c r="CH125" s="667" t="s">
        <v>890</v>
      </c>
      <c r="CI125" s="747">
        <v>43680</v>
      </c>
      <c r="CJ125" s="746">
        <v>7.6</v>
      </c>
      <c r="CK125" s="746">
        <v>11.8</v>
      </c>
      <c r="CL125" s="746">
        <v>4.3</v>
      </c>
      <c r="CM125" s="746">
        <v>46</v>
      </c>
      <c r="CN125" s="747">
        <v>14723</v>
      </c>
      <c r="CO125" s="747">
        <v>215092</v>
      </c>
      <c r="CP125" s="746">
        <v>19.600000000000001</v>
      </c>
      <c r="CQ125" s="746">
        <v>5</v>
      </c>
      <c r="CR125" s="746">
        <v>14.3</v>
      </c>
      <c r="CS125" s="746">
        <v>32.4</v>
      </c>
      <c r="CT125" s="749">
        <v>2509</v>
      </c>
    </row>
    <row r="126" spans="1:98" ht="27.75" customHeight="1">
      <c r="A126" s="666" t="s">
        <v>909</v>
      </c>
      <c r="B126" s="667" t="s">
        <v>910</v>
      </c>
      <c r="C126" s="667" t="s">
        <v>308</v>
      </c>
      <c r="D126" s="667">
        <v>33</v>
      </c>
      <c r="E126" s="667" t="s">
        <v>131</v>
      </c>
      <c r="F126" s="667">
        <v>2</v>
      </c>
      <c r="G126" s="668">
        <v>87180</v>
      </c>
      <c r="H126" s="668">
        <v>37676</v>
      </c>
      <c r="I126" s="727">
        <v>10470214</v>
      </c>
      <c r="J126" s="718">
        <v>0.128</v>
      </c>
      <c r="K126" s="713">
        <f>Q126/I126</f>
        <v>0.62883327886134899</v>
      </c>
      <c r="L126" s="713">
        <f>R126/I126</f>
        <v>0.21653282349338801</v>
      </c>
      <c r="M126" s="713">
        <f>S126/I126</f>
        <v>3.5389916576681238E-2</v>
      </c>
      <c r="N126" s="713">
        <f>T126/I126</f>
        <v>0.1071619930595497</v>
      </c>
      <c r="O126" s="713">
        <f>U126/I126</f>
        <v>1.0618980662668405E-2</v>
      </c>
      <c r="P126" s="713">
        <f>V126/I126</f>
        <v>2.2585020707313146E-2</v>
      </c>
      <c r="Q126" s="712">
        <v>6584019</v>
      </c>
      <c r="R126" s="712">
        <v>2267145</v>
      </c>
      <c r="S126" s="712">
        <v>370540</v>
      </c>
      <c r="T126" s="712">
        <v>1122009</v>
      </c>
      <c r="U126" s="712">
        <v>111183</v>
      </c>
      <c r="V126" s="712">
        <v>236470</v>
      </c>
      <c r="W126" s="727">
        <v>22.095512889999998</v>
      </c>
      <c r="X126" s="667">
        <v>3.1</v>
      </c>
      <c r="Y126" s="716">
        <v>0.123</v>
      </c>
      <c r="Z126" s="669">
        <v>0.1</v>
      </c>
      <c r="AA126" s="716">
        <v>0.55000000000000004</v>
      </c>
      <c r="AB126" s="668">
        <v>29618</v>
      </c>
      <c r="AC126" s="667">
        <v>3</v>
      </c>
      <c r="AD126" s="667" t="s">
        <v>922</v>
      </c>
      <c r="AE126" s="667" t="s">
        <v>923</v>
      </c>
      <c r="AF126" s="288" t="s">
        <v>924</v>
      </c>
      <c r="AG126" s="288" t="s">
        <v>925</v>
      </c>
      <c r="AH126" s="288">
        <v>0</v>
      </c>
      <c r="AI126" s="288">
        <v>0</v>
      </c>
      <c r="AJ126" s="694">
        <v>0</v>
      </c>
      <c r="AK126" s="288">
        <v>1</v>
      </c>
      <c r="AL126" s="288">
        <v>0</v>
      </c>
      <c r="AM126" s="288">
        <v>0</v>
      </c>
      <c r="AN126" s="288">
        <v>0</v>
      </c>
      <c r="AO126" s="288">
        <v>0</v>
      </c>
      <c r="AP126" s="701">
        <v>1</v>
      </c>
      <c r="AQ126" s="701">
        <v>0</v>
      </c>
      <c r="AR126" s="701">
        <v>1</v>
      </c>
      <c r="AS126" s="671">
        <v>0</v>
      </c>
      <c r="AT126" s="671">
        <v>0</v>
      </c>
      <c r="AU126" s="671">
        <v>5</v>
      </c>
      <c r="AV126" s="671">
        <v>0</v>
      </c>
      <c r="AW126" s="671">
        <v>1</v>
      </c>
      <c r="AX126" s="671">
        <v>0</v>
      </c>
      <c r="AY126" s="671">
        <v>0</v>
      </c>
      <c r="AZ126" s="671">
        <v>0</v>
      </c>
      <c r="BA126" s="671">
        <v>0</v>
      </c>
      <c r="BB126" s="671">
        <v>0</v>
      </c>
      <c r="BC126" s="671">
        <v>0</v>
      </c>
      <c r="BD126" s="671">
        <v>1</v>
      </c>
      <c r="BE126" s="671">
        <v>0</v>
      </c>
      <c r="BF126" s="674">
        <v>0</v>
      </c>
      <c r="BG126" s="671">
        <v>5.4</v>
      </c>
      <c r="BH126" s="734">
        <v>3.6782312359999998</v>
      </c>
      <c r="BI126" s="734">
        <v>9.5547013399999994</v>
      </c>
      <c r="BJ126" s="734">
        <v>20.082855240000001</v>
      </c>
      <c r="BK126" s="734">
        <v>11.046518300000001</v>
      </c>
      <c r="BL126" s="734">
        <v>1.7014629139999999</v>
      </c>
      <c r="BM126" s="734">
        <v>13.326107840000001</v>
      </c>
      <c r="BN126" s="734">
        <v>66186</v>
      </c>
      <c r="BO126" s="734">
        <v>33.792755200000002</v>
      </c>
      <c r="BP126" s="734">
        <v>66.207244799999998</v>
      </c>
      <c r="BQ126" s="734">
        <v>12.25431352</v>
      </c>
      <c r="BR126" s="741">
        <v>675</v>
      </c>
      <c r="BS126" s="672">
        <v>2011</v>
      </c>
      <c r="BT126" s="672">
        <v>0</v>
      </c>
      <c r="BV126" s="701" t="s">
        <v>926</v>
      </c>
      <c r="BW126" s="701">
        <v>3000</v>
      </c>
      <c r="BX126" s="672">
        <v>14000</v>
      </c>
      <c r="BY126" s="672">
        <f>SUM(BX125:BX127)/3</f>
        <v>19600</v>
      </c>
      <c r="BZ126" s="672">
        <v>14000</v>
      </c>
      <c r="CA126" s="701">
        <v>3000</v>
      </c>
      <c r="CB126" s="672">
        <v>50000</v>
      </c>
      <c r="CD126" s="671">
        <v>3</v>
      </c>
      <c r="CE126" s="671">
        <v>1</v>
      </c>
      <c r="CF126" s="671">
        <v>1</v>
      </c>
      <c r="CH126" s="667" t="s">
        <v>927</v>
      </c>
      <c r="CI126" s="747">
        <v>40590</v>
      </c>
      <c r="CJ126" s="746">
        <v>12.7</v>
      </c>
      <c r="CK126" s="746">
        <v>14.9</v>
      </c>
      <c r="CL126" s="746">
        <v>11.5</v>
      </c>
      <c r="CM126" s="746">
        <v>51.9</v>
      </c>
      <c r="CN126" s="747">
        <v>4987</v>
      </c>
      <c r="CO126" s="747">
        <v>102034</v>
      </c>
      <c r="CP126" s="746">
        <v>23.6</v>
      </c>
      <c r="CQ126" s="746">
        <v>3.1</v>
      </c>
      <c r="CR126" s="746">
        <v>20.3</v>
      </c>
      <c r="CS126" s="746">
        <v>37.6</v>
      </c>
      <c r="CT126" s="749">
        <v>692</v>
      </c>
    </row>
    <row r="127" spans="1:98" ht="27.75" customHeight="1">
      <c r="A127" s="666" t="s">
        <v>909</v>
      </c>
      <c r="B127" s="667" t="s">
        <v>910</v>
      </c>
      <c r="C127" s="667" t="s">
        <v>308</v>
      </c>
      <c r="D127" s="667">
        <v>33</v>
      </c>
      <c r="E127" s="667" t="s">
        <v>131</v>
      </c>
      <c r="F127" s="667">
        <v>2</v>
      </c>
      <c r="G127" s="668">
        <v>87180</v>
      </c>
      <c r="H127" s="668">
        <v>37676</v>
      </c>
      <c r="I127" s="727">
        <v>10470214</v>
      </c>
      <c r="J127" s="718">
        <v>0.128</v>
      </c>
      <c r="K127" s="713">
        <f>Q127/I127</f>
        <v>0.62883327886134899</v>
      </c>
      <c r="L127" s="713">
        <f>R127/I127</f>
        <v>0.21653282349338801</v>
      </c>
      <c r="M127" s="713">
        <f>S127/I127</f>
        <v>3.5389916576681238E-2</v>
      </c>
      <c r="N127" s="713">
        <f>T127/I127</f>
        <v>0.1071619930595497</v>
      </c>
      <c r="O127" s="713">
        <f>U127/I127</f>
        <v>1.0618980662668405E-2</v>
      </c>
      <c r="P127" s="713">
        <f>V127/I127</f>
        <v>2.2585020707313146E-2</v>
      </c>
      <c r="Q127" s="712">
        <v>6584019</v>
      </c>
      <c r="R127" s="712">
        <v>2267145</v>
      </c>
      <c r="S127" s="712">
        <v>370540</v>
      </c>
      <c r="T127" s="712">
        <v>1122009</v>
      </c>
      <c r="U127" s="712">
        <v>111183</v>
      </c>
      <c r="V127" s="712">
        <v>236470</v>
      </c>
      <c r="W127" s="727">
        <v>22.095512889999998</v>
      </c>
      <c r="X127" s="667">
        <v>3.1</v>
      </c>
      <c r="Y127" s="716">
        <v>0.123</v>
      </c>
      <c r="Z127" s="669">
        <v>0.1</v>
      </c>
      <c r="AA127" s="716">
        <v>0.55000000000000004</v>
      </c>
      <c r="AB127" s="668">
        <v>29618</v>
      </c>
      <c r="AC127" s="667">
        <v>3</v>
      </c>
      <c r="AD127" s="667" t="s">
        <v>911</v>
      </c>
      <c r="AE127" s="288" t="s">
        <v>912</v>
      </c>
      <c r="AF127" s="288" t="s">
        <v>913</v>
      </c>
      <c r="AG127" s="288" t="s">
        <v>914</v>
      </c>
      <c r="AH127" s="288">
        <v>0</v>
      </c>
      <c r="AI127" s="288">
        <v>0</v>
      </c>
      <c r="AJ127" s="694">
        <v>0</v>
      </c>
      <c r="AK127" s="288">
        <v>0</v>
      </c>
      <c r="AL127" s="288">
        <v>0</v>
      </c>
      <c r="AM127" s="288">
        <v>0</v>
      </c>
      <c r="AN127" s="288">
        <v>0</v>
      </c>
      <c r="AO127" s="733">
        <v>85000</v>
      </c>
      <c r="AP127" s="701">
        <v>1</v>
      </c>
      <c r="AQ127" s="701">
        <v>0</v>
      </c>
      <c r="AR127" s="701">
        <v>0</v>
      </c>
      <c r="AS127" s="671">
        <v>0</v>
      </c>
      <c r="AT127" s="671">
        <v>0</v>
      </c>
      <c r="AU127" s="671">
        <v>3</v>
      </c>
      <c r="AV127" s="671">
        <v>0</v>
      </c>
      <c r="AW127" s="671">
        <v>1</v>
      </c>
      <c r="AX127" s="671">
        <v>0</v>
      </c>
      <c r="AY127" s="671">
        <v>0</v>
      </c>
      <c r="AZ127" s="671">
        <v>0</v>
      </c>
      <c r="BA127" s="671">
        <v>0</v>
      </c>
      <c r="BB127" s="671">
        <v>1</v>
      </c>
      <c r="BC127" s="671">
        <v>1</v>
      </c>
      <c r="BD127" s="671">
        <v>0</v>
      </c>
      <c r="BE127" s="671">
        <v>0</v>
      </c>
      <c r="BF127" s="674">
        <v>0</v>
      </c>
      <c r="BG127" s="671">
        <v>5.4</v>
      </c>
      <c r="BH127" s="734">
        <v>3.6782312359999998</v>
      </c>
      <c r="BI127" s="734">
        <v>9.5547013399999994</v>
      </c>
      <c r="BJ127" s="734">
        <v>20.082855240000001</v>
      </c>
      <c r="BK127" s="734">
        <v>11.046518300000001</v>
      </c>
      <c r="BL127" s="734">
        <v>1.7014629139999999</v>
      </c>
      <c r="BM127" s="734">
        <v>13.326107840000001</v>
      </c>
      <c r="BN127" s="734">
        <v>66186</v>
      </c>
      <c r="BO127" s="734">
        <v>33.792755200000002</v>
      </c>
      <c r="BP127" s="734">
        <v>66.207244799999998</v>
      </c>
      <c r="BQ127" s="734">
        <v>12.25431352</v>
      </c>
      <c r="BR127" s="741">
        <v>675</v>
      </c>
      <c r="BS127" s="672" t="s">
        <v>116</v>
      </c>
      <c r="BV127" s="671" t="s">
        <v>915</v>
      </c>
      <c r="BW127" s="671" t="s">
        <v>116</v>
      </c>
      <c r="BX127" s="672">
        <v>4800</v>
      </c>
      <c r="BY127" s="672">
        <v>22933.333333333332</v>
      </c>
      <c r="BZ127" s="672">
        <v>14000</v>
      </c>
      <c r="CA127" s="672">
        <v>3000</v>
      </c>
      <c r="CB127" s="672">
        <v>50000</v>
      </c>
      <c r="CD127" s="671">
        <v>1</v>
      </c>
      <c r="CE127" s="671">
        <v>1</v>
      </c>
      <c r="CF127" s="671">
        <v>1</v>
      </c>
      <c r="CG127" s="667" t="s">
        <v>119</v>
      </c>
      <c r="CH127" s="667" t="s">
        <v>916</v>
      </c>
      <c r="CI127" s="747">
        <v>40590</v>
      </c>
      <c r="CJ127" s="746">
        <v>12.7</v>
      </c>
      <c r="CK127" s="746">
        <v>14.9</v>
      </c>
      <c r="CL127" s="746">
        <v>11.5</v>
      </c>
      <c r="CM127" s="746">
        <v>51.9</v>
      </c>
      <c r="CN127" s="747">
        <v>4987</v>
      </c>
      <c r="CO127" s="747">
        <v>102034</v>
      </c>
      <c r="CP127" s="746">
        <v>23.6</v>
      </c>
      <c r="CQ127" s="746">
        <v>3.1</v>
      </c>
      <c r="CR127" s="746">
        <v>20.3</v>
      </c>
      <c r="CS127" s="746">
        <v>37.6</v>
      </c>
      <c r="CT127" s="749">
        <v>692</v>
      </c>
    </row>
    <row r="128" spans="1:98" ht="27.75" customHeight="1">
      <c r="A128" s="666" t="s">
        <v>909</v>
      </c>
      <c r="B128" s="667" t="s">
        <v>910</v>
      </c>
      <c r="C128" s="667" t="s">
        <v>308</v>
      </c>
      <c r="D128" s="667">
        <v>33</v>
      </c>
      <c r="E128" s="667" t="s">
        <v>131</v>
      </c>
      <c r="F128" s="667">
        <v>2</v>
      </c>
      <c r="G128" s="668">
        <v>87180</v>
      </c>
      <c r="H128" s="668">
        <v>37676</v>
      </c>
      <c r="I128" s="727">
        <v>10470214</v>
      </c>
      <c r="J128" s="718">
        <v>0.128</v>
      </c>
      <c r="K128" s="713">
        <f>Q128/I128</f>
        <v>0.62883327886134899</v>
      </c>
      <c r="L128" s="713">
        <f>R128/I128</f>
        <v>0.21653282349338801</v>
      </c>
      <c r="M128" s="713">
        <f>S128/I128</f>
        <v>3.5389916576681238E-2</v>
      </c>
      <c r="N128" s="713">
        <f>T128/I128</f>
        <v>0.1071619930595497</v>
      </c>
      <c r="O128" s="713">
        <f>U128/I128</f>
        <v>1.0618980662668405E-2</v>
      </c>
      <c r="P128" s="713">
        <f>V128/I128</f>
        <v>2.2585020707313146E-2</v>
      </c>
      <c r="Q128" s="712">
        <v>6584019</v>
      </c>
      <c r="R128" s="712">
        <v>2267145</v>
      </c>
      <c r="S128" s="712">
        <v>370540</v>
      </c>
      <c r="T128" s="712">
        <v>1122009</v>
      </c>
      <c r="U128" s="712">
        <v>111183</v>
      </c>
      <c r="V128" s="712">
        <v>236470</v>
      </c>
      <c r="W128" s="727">
        <v>22.095512889999998</v>
      </c>
      <c r="X128" s="667">
        <v>3.1</v>
      </c>
      <c r="Y128" s="716">
        <v>0.123</v>
      </c>
      <c r="Z128" s="669">
        <v>0.1</v>
      </c>
      <c r="AA128" s="716">
        <v>0.55000000000000004</v>
      </c>
      <c r="AB128" s="668">
        <v>29618</v>
      </c>
      <c r="AC128" s="667">
        <v>3</v>
      </c>
      <c r="AD128" s="667" t="s">
        <v>917</v>
      </c>
      <c r="AE128" s="667" t="s">
        <v>918</v>
      </c>
      <c r="AF128" s="288" t="s">
        <v>919</v>
      </c>
      <c r="AG128" s="288" t="s">
        <v>162</v>
      </c>
      <c r="AH128" s="288">
        <v>0</v>
      </c>
      <c r="AI128" s="288">
        <v>0</v>
      </c>
      <c r="AJ128" s="694">
        <v>0</v>
      </c>
      <c r="AK128" s="288">
        <v>1</v>
      </c>
      <c r="AL128" s="288">
        <v>1</v>
      </c>
      <c r="AM128" s="288">
        <v>1</v>
      </c>
      <c r="AN128" s="288">
        <v>0</v>
      </c>
      <c r="AO128" s="288">
        <v>0</v>
      </c>
      <c r="AP128" s="701">
        <v>1</v>
      </c>
      <c r="AQ128" s="701">
        <v>1</v>
      </c>
      <c r="AR128" s="701">
        <v>1</v>
      </c>
      <c r="AS128" s="671">
        <v>0</v>
      </c>
      <c r="AT128" s="671">
        <v>5</v>
      </c>
      <c r="AU128" s="671">
        <v>1</v>
      </c>
      <c r="AV128" s="671">
        <v>1</v>
      </c>
      <c r="AW128" s="671">
        <v>1</v>
      </c>
      <c r="AX128" s="671">
        <v>0</v>
      </c>
      <c r="AY128" s="671">
        <v>0</v>
      </c>
      <c r="AZ128" s="671">
        <v>0</v>
      </c>
      <c r="BA128" s="671">
        <v>0</v>
      </c>
      <c r="BB128" s="671">
        <v>0</v>
      </c>
      <c r="BC128" s="671">
        <v>0</v>
      </c>
      <c r="BD128" s="671">
        <v>0</v>
      </c>
      <c r="BE128" s="671">
        <v>0</v>
      </c>
      <c r="BF128" s="674">
        <v>0</v>
      </c>
      <c r="BG128" s="671">
        <v>5.4</v>
      </c>
      <c r="BH128" s="734">
        <v>3.6782312359999998</v>
      </c>
      <c r="BI128" s="734">
        <v>9.5547013399999994</v>
      </c>
      <c r="BJ128" s="734">
        <v>20.082855240000001</v>
      </c>
      <c r="BK128" s="734">
        <v>11.046518300000001</v>
      </c>
      <c r="BL128" s="734">
        <v>1.7014629139999999</v>
      </c>
      <c r="BM128" s="734">
        <v>13.326107840000001</v>
      </c>
      <c r="BN128" s="734">
        <v>66186</v>
      </c>
      <c r="BO128" s="734">
        <v>33.792755200000002</v>
      </c>
      <c r="BP128" s="734">
        <v>66.207244799999998</v>
      </c>
      <c r="BQ128" s="734">
        <v>12.25431352</v>
      </c>
      <c r="BR128" s="741">
        <v>675</v>
      </c>
      <c r="BS128" s="672" t="s">
        <v>116</v>
      </c>
      <c r="BV128" s="671" t="s">
        <v>920</v>
      </c>
      <c r="BW128" s="671" t="s">
        <v>116</v>
      </c>
      <c r="BX128" s="672">
        <v>50000</v>
      </c>
      <c r="BY128" s="672">
        <v>22933.333333333332</v>
      </c>
      <c r="BZ128" s="672">
        <v>14000</v>
      </c>
      <c r="CA128" s="672">
        <v>3000</v>
      </c>
      <c r="CB128" s="672">
        <v>50000</v>
      </c>
      <c r="CD128" s="671">
        <v>3</v>
      </c>
      <c r="CE128" s="671">
        <v>3</v>
      </c>
      <c r="CF128" s="671">
        <v>0</v>
      </c>
      <c r="CG128" s="667" t="s">
        <v>304</v>
      </c>
      <c r="CH128" s="667" t="s">
        <v>921</v>
      </c>
      <c r="CI128" s="747">
        <v>40590</v>
      </c>
      <c r="CJ128" s="746">
        <v>12.7</v>
      </c>
      <c r="CK128" s="746">
        <v>14.9</v>
      </c>
      <c r="CL128" s="746">
        <v>11.5</v>
      </c>
      <c r="CM128" s="746">
        <v>51.9</v>
      </c>
      <c r="CN128" s="747">
        <v>4987</v>
      </c>
      <c r="CO128" s="747">
        <v>102034</v>
      </c>
      <c r="CP128" s="746">
        <v>23.6</v>
      </c>
      <c r="CQ128" s="746">
        <v>3.1</v>
      </c>
      <c r="CR128" s="746">
        <v>20.3</v>
      </c>
      <c r="CS128" s="746">
        <v>37.6</v>
      </c>
      <c r="CT128" s="749">
        <v>692</v>
      </c>
    </row>
    <row r="129" spans="1:98" ht="27.75" customHeight="1">
      <c r="A129" s="666" t="s">
        <v>928</v>
      </c>
      <c r="B129" s="667" t="s">
        <v>929</v>
      </c>
      <c r="C129" s="667" t="s">
        <v>465</v>
      </c>
      <c r="D129" s="667">
        <v>34</v>
      </c>
      <c r="E129" s="667" t="s">
        <v>99</v>
      </c>
      <c r="F129" s="667">
        <v>1</v>
      </c>
      <c r="G129" s="668">
        <v>81260</v>
      </c>
      <c r="H129" s="668">
        <v>41587</v>
      </c>
      <c r="I129" s="727">
        <v>776874</v>
      </c>
      <c r="J129" s="718">
        <v>0.115</v>
      </c>
      <c r="K129" s="713">
        <f>Q129/I129</f>
        <v>0.83281587490378106</v>
      </c>
      <c r="L129" s="713">
        <f>R129/I129</f>
        <v>3.4438016975725794E-2</v>
      </c>
      <c r="M129" s="713">
        <f>S129/I129</f>
        <v>1.7001469993847135E-2</v>
      </c>
      <c r="N129" s="713">
        <f>T129/I129</f>
        <v>4.6436101607210435E-2</v>
      </c>
      <c r="O129" s="713">
        <f>U129/I129</f>
        <v>4.8476329494873044E-2</v>
      </c>
      <c r="P129" s="713">
        <f>V129/I129</f>
        <v>2.3017889644910243E-2</v>
      </c>
      <c r="Q129" s="712">
        <v>646993</v>
      </c>
      <c r="R129" s="712">
        <v>26754</v>
      </c>
      <c r="S129" s="712">
        <v>13208</v>
      </c>
      <c r="T129" s="712">
        <v>36075</v>
      </c>
      <c r="U129" s="712">
        <v>37660</v>
      </c>
      <c r="V129" s="712">
        <v>17882</v>
      </c>
      <c r="W129" s="727">
        <v>52.544610470000002</v>
      </c>
      <c r="X129" s="667">
        <v>2.7</v>
      </c>
      <c r="Y129" s="716">
        <v>0.112</v>
      </c>
      <c r="Z129" s="669">
        <v>0.05</v>
      </c>
      <c r="AA129" s="716">
        <v>0.66</v>
      </c>
      <c r="AB129" s="668">
        <v>31939</v>
      </c>
      <c r="AC129" s="667">
        <v>0</v>
      </c>
      <c r="AD129" s="667" t="s">
        <v>374</v>
      </c>
      <c r="AH129" s="288">
        <v>0</v>
      </c>
      <c r="AI129" s="288">
        <v>0</v>
      </c>
      <c r="AJ129" s="694">
        <v>0</v>
      </c>
      <c r="AK129" s="288">
        <v>0</v>
      </c>
      <c r="AM129" s="288">
        <v>0</v>
      </c>
      <c r="AN129" s="288">
        <v>0</v>
      </c>
      <c r="AO129" s="288">
        <v>0</v>
      </c>
      <c r="AR129" s="701">
        <v>0</v>
      </c>
      <c r="AS129" s="671">
        <v>0</v>
      </c>
      <c r="AV129" s="671">
        <v>0</v>
      </c>
      <c r="AW129" s="671">
        <v>0</v>
      </c>
      <c r="AX129" s="671">
        <v>0</v>
      </c>
      <c r="AY129" s="671">
        <v>0</v>
      </c>
      <c r="AZ129" s="671">
        <v>0</v>
      </c>
      <c r="BA129" s="671">
        <v>0</v>
      </c>
      <c r="BB129" s="671">
        <v>0</v>
      </c>
      <c r="BC129" s="671">
        <v>1</v>
      </c>
      <c r="BD129" s="671">
        <v>0</v>
      </c>
      <c r="BE129" s="671">
        <v>0</v>
      </c>
      <c r="BF129" s="674">
        <v>0</v>
      </c>
      <c r="BH129" s="734">
        <v>2.3437197570000001</v>
      </c>
      <c r="BI129" s="734">
        <v>13.319060629999999</v>
      </c>
      <c r="BJ129" s="734">
        <v>21.10559615</v>
      </c>
      <c r="BK129" s="734">
        <v>7.8471271969999998</v>
      </c>
      <c r="BL129" s="734">
        <v>1.943519207</v>
      </c>
      <c r="BM129" s="734">
        <v>10.763529999999999</v>
      </c>
      <c r="BN129" s="734">
        <v>73959</v>
      </c>
      <c r="BO129" s="734">
        <v>36.815940609999998</v>
      </c>
      <c r="BP129" s="734">
        <v>63.184059390000002</v>
      </c>
      <c r="BQ129" s="734">
        <v>6.2514451409999996</v>
      </c>
      <c r="BR129" s="741">
        <v>70</v>
      </c>
      <c r="BS129" s="672" t="s">
        <v>116</v>
      </c>
      <c r="BT129" s="671"/>
      <c r="CI129" s="747">
        <v>45420</v>
      </c>
      <c r="CJ129" s="746">
        <v>8.1999999999999993</v>
      </c>
      <c r="CK129" s="746">
        <v>12.3</v>
      </c>
      <c r="CL129" s="746">
        <v>7.6</v>
      </c>
      <c r="CM129" s="746">
        <v>61.5</v>
      </c>
      <c r="CN129" s="746">
        <v>714</v>
      </c>
      <c r="CO129" s="747">
        <v>9531</v>
      </c>
      <c r="CP129" s="746">
        <v>5.3</v>
      </c>
      <c r="CQ129" s="746">
        <v>4.5</v>
      </c>
      <c r="CR129" s="746">
        <v>18.3</v>
      </c>
      <c r="CS129" s="746">
        <v>40.1</v>
      </c>
      <c r="CT129" s="749">
        <v>74</v>
      </c>
    </row>
    <row r="130" spans="1:98" ht="27.75" customHeight="1">
      <c r="A130" s="666" t="s">
        <v>930</v>
      </c>
      <c r="B130" s="667" t="s">
        <v>931</v>
      </c>
      <c r="C130" s="667" t="s">
        <v>402</v>
      </c>
      <c r="D130" s="667">
        <v>35</v>
      </c>
      <c r="E130" s="667" t="s">
        <v>131</v>
      </c>
      <c r="F130" s="667">
        <v>2</v>
      </c>
      <c r="G130" s="668">
        <v>87440</v>
      </c>
      <c r="H130" s="668">
        <v>39094</v>
      </c>
      <c r="I130" s="727">
        <v>11774683</v>
      </c>
      <c r="J130" s="718">
        <v>0.13400000000000001</v>
      </c>
      <c r="K130" s="713">
        <f>Q130/I130</f>
        <v>0.77175436485211535</v>
      </c>
      <c r="L130" s="713">
        <f>R130/I130</f>
        <v>0.12865068214575287</v>
      </c>
      <c r="M130" s="713">
        <f>S130/I130</f>
        <v>2.7022468460509722E-2</v>
      </c>
      <c r="N130" s="713">
        <f>T130/I130</f>
        <v>4.4587102684632784E-2</v>
      </c>
      <c r="O130" s="713">
        <f>U130/I130</f>
        <v>1.9321114632130649E-3</v>
      </c>
      <c r="P130" s="713">
        <f>V130/I130</f>
        <v>2.3987057655819693E-2</v>
      </c>
      <c r="Q130" s="712">
        <v>9087163</v>
      </c>
      <c r="R130" s="712">
        <v>1514821</v>
      </c>
      <c r="S130" s="712">
        <v>318181</v>
      </c>
      <c r="T130" s="712">
        <v>524999</v>
      </c>
      <c r="U130" s="712">
        <v>22750</v>
      </c>
      <c r="V130" s="712">
        <v>282440</v>
      </c>
      <c r="W130" s="727">
        <v>21.734068780000001</v>
      </c>
      <c r="X130" s="712">
        <v>2.6</v>
      </c>
      <c r="Y130" s="716">
        <v>0.151</v>
      </c>
      <c r="Z130" s="669">
        <v>0.08</v>
      </c>
      <c r="AA130" s="716">
        <v>0.59</v>
      </c>
      <c r="AB130" s="668">
        <v>30605</v>
      </c>
      <c r="AC130" s="667">
        <v>1</v>
      </c>
      <c r="AD130" s="667" t="s">
        <v>932</v>
      </c>
      <c r="AE130" s="288" t="s">
        <v>933</v>
      </c>
      <c r="AF130" s="288" t="s">
        <v>934</v>
      </c>
      <c r="AG130" s="288" t="s">
        <v>172</v>
      </c>
      <c r="AH130" s="288">
        <v>0</v>
      </c>
      <c r="AI130" s="288">
        <v>0</v>
      </c>
      <c r="AJ130" s="694">
        <v>0</v>
      </c>
      <c r="AK130" s="288">
        <v>1</v>
      </c>
      <c r="AL130" s="288">
        <v>0</v>
      </c>
      <c r="AM130" s="288">
        <v>1</v>
      </c>
      <c r="AN130" s="288">
        <v>0</v>
      </c>
      <c r="AO130" s="288">
        <v>0</v>
      </c>
      <c r="AP130" s="701">
        <v>0</v>
      </c>
      <c r="AQ130" s="701">
        <v>0</v>
      </c>
      <c r="AR130" s="701">
        <v>0</v>
      </c>
      <c r="AS130" s="671">
        <v>0</v>
      </c>
      <c r="AT130" s="671">
        <v>6</v>
      </c>
      <c r="AU130" s="671">
        <v>1</v>
      </c>
      <c r="AV130" s="671">
        <v>1</v>
      </c>
      <c r="AW130" s="671">
        <v>1</v>
      </c>
      <c r="AX130" s="671">
        <v>0</v>
      </c>
      <c r="AY130" s="671">
        <v>0</v>
      </c>
      <c r="AZ130" s="671">
        <v>0</v>
      </c>
      <c r="BA130" s="671">
        <v>0</v>
      </c>
      <c r="BB130" s="671">
        <v>0</v>
      </c>
      <c r="BC130" s="671">
        <v>0</v>
      </c>
      <c r="BD130" s="671">
        <v>0</v>
      </c>
      <c r="BE130" s="671">
        <v>0</v>
      </c>
      <c r="BF130" s="674">
        <v>0</v>
      </c>
      <c r="BG130" s="671">
        <v>2.7</v>
      </c>
      <c r="BH130" s="734">
        <v>2.5693467449999998</v>
      </c>
      <c r="BI130" s="734">
        <v>8.2821708019999996</v>
      </c>
      <c r="BJ130" s="734">
        <v>17.76160419</v>
      </c>
      <c r="BK130" s="734">
        <v>10.36736275</v>
      </c>
      <c r="BL130" s="734">
        <v>2.6035785630000001</v>
      </c>
      <c r="BM130" s="734">
        <v>13.3056251</v>
      </c>
      <c r="BN130" s="734">
        <v>66990</v>
      </c>
      <c r="BO130" s="734">
        <v>33.179340750000001</v>
      </c>
      <c r="BP130" s="734">
        <v>66.820659250000006</v>
      </c>
      <c r="BQ130" s="734">
        <v>12.24408111</v>
      </c>
      <c r="BR130" s="741">
        <v>1262</v>
      </c>
      <c r="BS130" s="672">
        <v>2005</v>
      </c>
      <c r="BT130" s="672">
        <v>0</v>
      </c>
      <c r="BV130" s="698" t="s">
        <v>935</v>
      </c>
      <c r="BW130" s="698">
        <v>25000</v>
      </c>
      <c r="BX130" s="723">
        <v>120000</v>
      </c>
      <c r="BY130" s="723">
        <v>120000</v>
      </c>
      <c r="BZ130" s="723">
        <v>120000</v>
      </c>
      <c r="CA130" s="698">
        <v>25000</v>
      </c>
      <c r="CB130" s="723">
        <v>120000</v>
      </c>
      <c r="CC130" s="698"/>
      <c r="CD130" s="698">
        <v>3</v>
      </c>
      <c r="CE130" s="698">
        <v>2</v>
      </c>
      <c r="CF130" s="698">
        <v>1</v>
      </c>
      <c r="CG130" s="667" t="s">
        <v>234</v>
      </c>
      <c r="CH130" s="667" t="s">
        <v>936</v>
      </c>
      <c r="CI130" s="747">
        <v>42450</v>
      </c>
      <c r="CJ130" s="746">
        <v>7.3</v>
      </c>
      <c r="CK130" s="746">
        <v>16.899999999999999</v>
      </c>
      <c r="CL130" s="746">
        <v>4.9000000000000004</v>
      </c>
      <c r="CM130" s="746">
        <v>38.799999999999997</v>
      </c>
      <c r="CN130" s="747">
        <v>1667</v>
      </c>
      <c r="CO130" s="747">
        <v>99442</v>
      </c>
      <c r="CP130" s="746">
        <v>6.3</v>
      </c>
      <c r="CQ130" s="746">
        <v>5.0999999999999996</v>
      </c>
      <c r="CR130" s="746">
        <v>16.399999999999999</v>
      </c>
      <c r="CS130" s="746">
        <v>36.200000000000003</v>
      </c>
      <c r="CT130" s="749">
        <v>1230</v>
      </c>
    </row>
    <row r="131" spans="1:98" ht="27.75" customHeight="1">
      <c r="A131" s="666" t="s">
        <v>937</v>
      </c>
      <c r="B131" s="667" t="s">
        <v>938</v>
      </c>
      <c r="C131" s="667" t="s">
        <v>146</v>
      </c>
      <c r="D131" s="667">
        <v>36</v>
      </c>
      <c r="E131" s="667" t="s">
        <v>99</v>
      </c>
      <c r="F131" s="667">
        <v>1</v>
      </c>
      <c r="G131" s="668">
        <v>85740</v>
      </c>
      <c r="H131" s="668">
        <v>38154</v>
      </c>
      <c r="I131" s="727">
        <v>3970497</v>
      </c>
      <c r="J131" s="718">
        <v>0.157</v>
      </c>
      <c r="K131" s="713">
        <f>Q131/I131</f>
        <v>0.64206924221325445</v>
      </c>
      <c r="L131" s="713">
        <f>R131/I131</f>
        <v>7.5774644836653957E-2</v>
      </c>
      <c r="M131" s="713">
        <f>S131/I131</f>
        <v>2.5242180009202878E-2</v>
      </c>
      <c r="N131" s="713">
        <f>T131/I131</f>
        <v>0.12257734988843966</v>
      </c>
      <c r="O131" s="713">
        <f>U131/I131</f>
        <v>8.3881438520165108E-2</v>
      </c>
      <c r="P131" s="713">
        <f>V131/I131</f>
        <v>6.0780300299937265E-2</v>
      </c>
      <c r="Q131" s="712">
        <v>2549334</v>
      </c>
      <c r="R131" s="712">
        <v>300863</v>
      </c>
      <c r="S131" s="712">
        <v>100224</v>
      </c>
      <c r="T131" s="712">
        <v>486693</v>
      </c>
      <c r="U131" s="712">
        <v>333051</v>
      </c>
      <c r="V131" s="712">
        <v>241328</v>
      </c>
      <c r="W131" s="727">
        <v>38.244666109999997</v>
      </c>
      <c r="X131" s="667">
        <v>1.7</v>
      </c>
      <c r="Y131" s="716">
        <v>0.122</v>
      </c>
      <c r="Z131" s="669">
        <v>0.1</v>
      </c>
      <c r="AA131" s="716">
        <v>0.5</v>
      </c>
      <c r="AB131" s="668">
        <v>27876</v>
      </c>
      <c r="AC131" s="667">
        <v>4</v>
      </c>
      <c r="AD131" s="667" t="s">
        <v>939</v>
      </c>
      <c r="AE131" s="667" t="s">
        <v>940</v>
      </c>
      <c r="AF131" s="288" t="s">
        <v>941</v>
      </c>
      <c r="AG131" s="288" t="s">
        <v>942</v>
      </c>
      <c r="AH131" s="288">
        <v>0</v>
      </c>
      <c r="AI131" s="288">
        <v>0</v>
      </c>
      <c r="AJ131" s="694">
        <v>0</v>
      </c>
      <c r="AK131" s="288">
        <v>1</v>
      </c>
      <c r="AL131" s="288">
        <v>0</v>
      </c>
      <c r="AM131" s="288">
        <v>1</v>
      </c>
      <c r="AN131" s="288">
        <v>0</v>
      </c>
      <c r="AO131" s="288">
        <v>0</v>
      </c>
      <c r="AP131" s="701">
        <v>1</v>
      </c>
      <c r="AQ131" s="701">
        <v>0</v>
      </c>
      <c r="AR131" s="701">
        <v>0</v>
      </c>
      <c r="AS131" s="671">
        <v>0</v>
      </c>
      <c r="AT131" s="671">
        <v>6</v>
      </c>
      <c r="AU131" s="671">
        <v>1</v>
      </c>
      <c r="AV131" s="671">
        <v>1</v>
      </c>
      <c r="AW131" s="671">
        <v>4</v>
      </c>
      <c r="AX131" s="671">
        <v>0</v>
      </c>
      <c r="AY131" s="671">
        <v>0</v>
      </c>
      <c r="AZ131" s="671">
        <v>0</v>
      </c>
      <c r="BA131" s="671">
        <v>0</v>
      </c>
      <c r="BB131" s="671">
        <v>0</v>
      </c>
      <c r="BC131" s="671">
        <v>0</v>
      </c>
      <c r="BD131" s="671">
        <v>0</v>
      </c>
      <c r="BE131" s="671">
        <v>0</v>
      </c>
      <c r="BF131" s="674">
        <v>0</v>
      </c>
      <c r="BG131" s="671">
        <v>5.4</v>
      </c>
      <c r="BH131" s="734">
        <v>3.5153356580000001</v>
      </c>
      <c r="BI131" s="734">
        <v>7.8663189019999997</v>
      </c>
      <c r="BJ131" s="734">
        <v>16.448419940000001</v>
      </c>
      <c r="BK131" s="734">
        <v>8.3097879409999997</v>
      </c>
      <c r="BL131" s="734">
        <v>2.9364075000000001</v>
      </c>
      <c r="BM131" s="734">
        <v>15.22963577</v>
      </c>
      <c r="BN131" s="734">
        <v>61364</v>
      </c>
      <c r="BO131" s="734">
        <v>34.059844579999996</v>
      </c>
      <c r="BP131" s="734">
        <v>65.940155419999996</v>
      </c>
      <c r="BQ131" s="734">
        <v>12.97389984</v>
      </c>
      <c r="BR131" s="741">
        <v>269</v>
      </c>
      <c r="BS131" s="672">
        <v>2006</v>
      </c>
      <c r="BT131" s="672">
        <v>0</v>
      </c>
      <c r="BV131" s="671" t="s">
        <v>831</v>
      </c>
      <c r="BW131" s="671">
        <v>25000</v>
      </c>
      <c r="BX131" s="672">
        <v>50000</v>
      </c>
      <c r="BY131" s="672">
        <v>115000</v>
      </c>
      <c r="BZ131" s="672">
        <v>60000</v>
      </c>
      <c r="CA131" s="672">
        <v>10000</v>
      </c>
      <c r="CB131" s="672">
        <v>200000</v>
      </c>
      <c r="CD131" s="671">
        <v>3</v>
      </c>
      <c r="CE131" s="671">
        <v>2</v>
      </c>
      <c r="CF131" s="671">
        <v>1</v>
      </c>
      <c r="CG131" s="667" t="s">
        <v>234</v>
      </c>
      <c r="CH131" s="667" t="s">
        <v>943</v>
      </c>
      <c r="CI131" s="747">
        <v>42010</v>
      </c>
      <c r="CJ131" s="746">
        <v>10.8</v>
      </c>
      <c r="CK131" s="746">
        <v>16.2</v>
      </c>
      <c r="CL131" s="746">
        <v>6.4</v>
      </c>
      <c r="CM131" s="746">
        <v>58.5</v>
      </c>
      <c r="CN131" s="747">
        <v>1147</v>
      </c>
      <c r="CO131" s="747">
        <v>43090</v>
      </c>
      <c r="CP131" s="746">
        <v>16</v>
      </c>
      <c r="CQ131" s="746">
        <v>10.3</v>
      </c>
      <c r="CR131" s="746">
        <v>15.1</v>
      </c>
      <c r="CS131" s="746">
        <v>29.6</v>
      </c>
      <c r="CT131" s="749">
        <v>268</v>
      </c>
    </row>
    <row r="132" spans="1:98" ht="27.75" customHeight="1">
      <c r="A132" s="666" t="s">
        <v>937</v>
      </c>
      <c r="B132" s="667" t="s">
        <v>938</v>
      </c>
      <c r="C132" s="667" t="s">
        <v>146</v>
      </c>
      <c r="D132" s="667">
        <v>36</v>
      </c>
      <c r="E132" s="667" t="s">
        <v>99</v>
      </c>
      <c r="F132" s="667">
        <v>1</v>
      </c>
      <c r="G132" s="668">
        <v>85740</v>
      </c>
      <c r="H132" s="668">
        <v>38154</v>
      </c>
      <c r="I132" s="727">
        <v>3970497</v>
      </c>
      <c r="J132" s="718">
        <v>0.157</v>
      </c>
      <c r="K132" s="713">
        <f>Q132/I132</f>
        <v>0.64206924221325445</v>
      </c>
      <c r="L132" s="713">
        <f>R132/I132</f>
        <v>7.5774644836653957E-2</v>
      </c>
      <c r="M132" s="713">
        <f>S132/I132</f>
        <v>2.5242180009202878E-2</v>
      </c>
      <c r="N132" s="713">
        <f>T132/I132</f>
        <v>0.12257734988843966</v>
      </c>
      <c r="O132" s="713">
        <f>U132/I132</f>
        <v>8.3881438520165108E-2</v>
      </c>
      <c r="P132" s="713">
        <f>V132/I132</f>
        <v>6.0780300299937265E-2</v>
      </c>
      <c r="Q132" s="712">
        <v>2549334</v>
      </c>
      <c r="R132" s="712">
        <v>300863</v>
      </c>
      <c r="S132" s="712">
        <v>100224</v>
      </c>
      <c r="T132" s="712">
        <v>486693</v>
      </c>
      <c r="U132" s="712">
        <v>333051</v>
      </c>
      <c r="V132" s="712">
        <v>241328</v>
      </c>
      <c r="W132" s="727">
        <v>38.244666109999997</v>
      </c>
      <c r="X132" s="667">
        <v>1.7</v>
      </c>
      <c r="Y132" s="716">
        <v>0.122</v>
      </c>
      <c r="Z132" s="669">
        <v>0.1</v>
      </c>
      <c r="AA132" s="716">
        <v>0.5</v>
      </c>
      <c r="AB132" s="668">
        <v>27876</v>
      </c>
      <c r="AC132" s="667">
        <v>4</v>
      </c>
      <c r="AD132" s="667" t="s">
        <v>944</v>
      </c>
      <c r="AE132" s="667" t="s">
        <v>945</v>
      </c>
      <c r="AF132" s="288" t="s">
        <v>946</v>
      </c>
      <c r="AG132" s="288" t="s">
        <v>367</v>
      </c>
      <c r="AH132" s="288">
        <v>0</v>
      </c>
      <c r="AI132" s="288">
        <v>0</v>
      </c>
      <c r="AJ132" s="694">
        <v>0</v>
      </c>
      <c r="AK132" s="288">
        <v>1</v>
      </c>
      <c r="AL132" s="288">
        <v>1</v>
      </c>
      <c r="AM132" s="288">
        <v>1</v>
      </c>
      <c r="AN132" s="288">
        <v>1</v>
      </c>
      <c r="AO132" s="288">
        <v>0</v>
      </c>
      <c r="AP132" s="701">
        <v>1</v>
      </c>
      <c r="AQ132" s="701">
        <v>0</v>
      </c>
      <c r="AR132" s="701">
        <v>0</v>
      </c>
      <c r="AS132" s="671">
        <v>0</v>
      </c>
      <c r="AT132" s="671">
        <v>9</v>
      </c>
      <c r="AU132" s="671">
        <v>1</v>
      </c>
      <c r="AV132" s="671">
        <v>1</v>
      </c>
      <c r="AW132" s="671">
        <v>4</v>
      </c>
      <c r="AX132" s="671">
        <v>0</v>
      </c>
      <c r="AY132" s="671">
        <v>0</v>
      </c>
      <c r="AZ132" s="671">
        <v>0</v>
      </c>
      <c r="BA132" s="671">
        <v>0</v>
      </c>
      <c r="BB132" s="671">
        <v>0</v>
      </c>
      <c r="BC132" s="671">
        <v>0</v>
      </c>
      <c r="BD132" s="671">
        <v>0</v>
      </c>
      <c r="BE132" s="671">
        <v>0</v>
      </c>
      <c r="BF132" s="674">
        <v>0</v>
      </c>
      <c r="BG132" s="671">
        <v>5.4</v>
      </c>
      <c r="BH132" s="734">
        <v>3.5153356580000001</v>
      </c>
      <c r="BI132" s="734">
        <v>7.8663189019999997</v>
      </c>
      <c r="BJ132" s="734">
        <v>16.448419940000001</v>
      </c>
      <c r="BK132" s="734">
        <v>8.3097879409999997</v>
      </c>
      <c r="BL132" s="734">
        <v>2.9364075000000001</v>
      </c>
      <c r="BM132" s="734">
        <v>15.22963577</v>
      </c>
      <c r="BN132" s="734">
        <v>61364</v>
      </c>
      <c r="BO132" s="734">
        <v>34.059844579999996</v>
      </c>
      <c r="BP132" s="734">
        <v>65.940155419999996</v>
      </c>
      <c r="BQ132" s="734">
        <v>12.97389984</v>
      </c>
      <c r="BR132" s="741">
        <v>269</v>
      </c>
      <c r="BS132" s="672">
        <v>2010</v>
      </c>
      <c r="BT132" s="672">
        <v>0</v>
      </c>
      <c r="BV132" s="701" t="s">
        <v>947</v>
      </c>
      <c r="BW132" s="701">
        <v>10000</v>
      </c>
      <c r="BX132" s="672">
        <v>60000</v>
      </c>
      <c r="BY132" s="672">
        <v>115000</v>
      </c>
      <c r="BZ132" s="672">
        <v>60000</v>
      </c>
      <c r="CA132" s="672">
        <v>10000</v>
      </c>
      <c r="CB132" s="672">
        <v>200000</v>
      </c>
      <c r="CD132" s="671">
        <v>3</v>
      </c>
      <c r="CE132" s="671">
        <v>3</v>
      </c>
      <c r="CF132" s="671">
        <v>1</v>
      </c>
      <c r="CG132" s="667" t="s">
        <v>234</v>
      </c>
      <c r="CH132" s="667" t="s">
        <v>948</v>
      </c>
      <c r="CI132" s="747">
        <v>42010</v>
      </c>
      <c r="CJ132" s="746">
        <v>10.8</v>
      </c>
      <c r="CK132" s="746">
        <v>16.2</v>
      </c>
      <c r="CL132" s="746">
        <v>6.4</v>
      </c>
      <c r="CM132" s="746">
        <v>58.5</v>
      </c>
      <c r="CN132" s="747">
        <v>1147</v>
      </c>
      <c r="CO132" s="747">
        <v>43090</v>
      </c>
      <c r="CP132" s="746">
        <v>16</v>
      </c>
      <c r="CQ132" s="746">
        <v>10.3</v>
      </c>
      <c r="CR132" s="746">
        <v>15.1</v>
      </c>
      <c r="CS132" s="746">
        <v>29.6</v>
      </c>
      <c r="CT132" s="749">
        <v>268</v>
      </c>
    </row>
    <row r="133" spans="1:98" ht="27.75" customHeight="1">
      <c r="A133" s="666" t="s">
        <v>937</v>
      </c>
      <c r="B133" s="667" t="s">
        <v>938</v>
      </c>
      <c r="C133" s="667" t="s">
        <v>146</v>
      </c>
      <c r="D133" s="667">
        <v>36</v>
      </c>
      <c r="E133" s="667" t="s">
        <v>99</v>
      </c>
      <c r="F133" s="667">
        <v>1</v>
      </c>
      <c r="G133" s="668">
        <v>85740</v>
      </c>
      <c r="H133" s="668">
        <v>38154</v>
      </c>
      <c r="I133" s="727">
        <v>3970497</v>
      </c>
      <c r="J133" s="718">
        <v>0.157</v>
      </c>
      <c r="K133" s="713">
        <f>Q133/I133</f>
        <v>0.64206924221325445</v>
      </c>
      <c r="L133" s="713">
        <f>R133/I133</f>
        <v>7.5774644836653957E-2</v>
      </c>
      <c r="M133" s="713">
        <f>S133/I133</f>
        <v>2.5242180009202878E-2</v>
      </c>
      <c r="N133" s="713">
        <f>T133/I133</f>
        <v>0.12257734988843966</v>
      </c>
      <c r="O133" s="713">
        <f>U133/I133</f>
        <v>8.3881438520165108E-2</v>
      </c>
      <c r="P133" s="713">
        <f>V133/I133</f>
        <v>6.0780300299937265E-2</v>
      </c>
      <c r="Q133" s="712">
        <v>2549334</v>
      </c>
      <c r="R133" s="712">
        <v>300863</v>
      </c>
      <c r="S133" s="712">
        <v>100224</v>
      </c>
      <c r="T133" s="712">
        <v>486693</v>
      </c>
      <c r="U133" s="712">
        <v>333051</v>
      </c>
      <c r="V133" s="712">
        <v>241328</v>
      </c>
      <c r="W133" s="727">
        <v>38.244666109999997</v>
      </c>
      <c r="X133" s="667">
        <v>1.7</v>
      </c>
      <c r="Y133" s="716">
        <v>0.122</v>
      </c>
      <c r="Z133" s="669">
        <v>0.1</v>
      </c>
      <c r="AA133" s="716">
        <v>0.5</v>
      </c>
      <c r="AB133" s="668">
        <v>27876</v>
      </c>
      <c r="AC133" s="667">
        <v>4</v>
      </c>
      <c r="AD133" s="667" t="s">
        <v>949</v>
      </c>
      <c r="AE133" s="288" t="s">
        <v>950</v>
      </c>
      <c r="AF133" s="288" t="s">
        <v>951</v>
      </c>
      <c r="AG133" s="288" t="s">
        <v>300</v>
      </c>
      <c r="AH133" s="288">
        <v>0</v>
      </c>
      <c r="AI133" s="288">
        <v>1</v>
      </c>
      <c r="AJ133" s="694">
        <v>0</v>
      </c>
      <c r="AK133" s="288">
        <v>0</v>
      </c>
      <c r="AL133" s="288">
        <v>1</v>
      </c>
      <c r="AM133" s="288">
        <v>0</v>
      </c>
      <c r="AN133" s="288">
        <v>1</v>
      </c>
      <c r="AO133" s="288">
        <v>0</v>
      </c>
      <c r="AP133" s="701">
        <v>1</v>
      </c>
      <c r="AQ133" s="701">
        <v>1</v>
      </c>
      <c r="AR133" s="701">
        <v>0</v>
      </c>
      <c r="AS133" s="671">
        <v>0</v>
      </c>
      <c r="AT133" s="671">
        <v>1</v>
      </c>
      <c r="AU133" s="671">
        <v>1</v>
      </c>
      <c r="AV133" s="671">
        <v>1</v>
      </c>
      <c r="AW133" s="671">
        <v>4</v>
      </c>
      <c r="AX133" s="671">
        <v>0</v>
      </c>
      <c r="AY133" s="671">
        <v>0</v>
      </c>
      <c r="AZ133" s="671">
        <v>0</v>
      </c>
      <c r="BA133" s="671">
        <v>0</v>
      </c>
      <c r="BB133" s="671">
        <v>0</v>
      </c>
      <c r="BC133" s="671">
        <v>0</v>
      </c>
      <c r="BD133" s="671">
        <v>0</v>
      </c>
      <c r="BE133" s="671">
        <v>0</v>
      </c>
      <c r="BF133" s="674">
        <v>0</v>
      </c>
      <c r="BG133" s="671">
        <v>5.4</v>
      </c>
      <c r="BH133" s="734">
        <v>3.5153356580000001</v>
      </c>
      <c r="BI133" s="734">
        <v>7.8663189019999997</v>
      </c>
      <c r="BJ133" s="734">
        <v>16.448419940000001</v>
      </c>
      <c r="BK133" s="734">
        <v>8.3097879409999997</v>
      </c>
      <c r="BL133" s="734">
        <v>2.9364075000000001</v>
      </c>
      <c r="BM133" s="734">
        <v>15.22963577</v>
      </c>
      <c r="BN133" s="734">
        <v>61364</v>
      </c>
      <c r="BO133" s="734">
        <v>34.059844579999996</v>
      </c>
      <c r="BP133" s="734">
        <v>65.940155419999996</v>
      </c>
      <c r="BQ133" s="734">
        <v>12.97389984</v>
      </c>
      <c r="BR133" s="741">
        <v>269</v>
      </c>
      <c r="BS133" s="672">
        <v>1989</v>
      </c>
      <c r="BT133" s="672">
        <v>0</v>
      </c>
      <c r="BV133" s="671" t="s">
        <v>952</v>
      </c>
      <c r="BW133" s="671">
        <v>60000</v>
      </c>
      <c r="BX133" s="672">
        <v>150000</v>
      </c>
      <c r="BY133" s="672">
        <v>115000</v>
      </c>
      <c r="BZ133" s="672">
        <v>60000</v>
      </c>
      <c r="CA133" s="672">
        <v>10000</v>
      </c>
      <c r="CB133" s="672">
        <v>200000</v>
      </c>
      <c r="CD133" s="671">
        <v>3</v>
      </c>
      <c r="CE133" s="671">
        <v>2</v>
      </c>
      <c r="CF133" s="671">
        <v>1</v>
      </c>
      <c r="CG133" s="667" t="s">
        <v>234</v>
      </c>
      <c r="CH133" s="667" t="s">
        <v>953</v>
      </c>
      <c r="CI133" s="747">
        <v>42010</v>
      </c>
      <c r="CJ133" s="746">
        <v>10.8</v>
      </c>
      <c r="CK133" s="746">
        <v>16.2</v>
      </c>
      <c r="CL133" s="746">
        <v>6.4</v>
      </c>
      <c r="CM133" s="746">
        <v>58.5</v>
      </c>
      <c r="CN133" s="747">
        <v>1147</v>
      </c>
      <c r="CO133" s="747">
        <v>43090</v>
      </c>
      <c r="CP133" s="746">
        <v>16</v>
      </c>
      <c r="CQ133" s="746">
        <v>10.3</v>
      </c>
      <c r="CR133" s="746">
        <v>15.1</v>
      </c>
      <c r="CS133" s="746">
        <v>29.6</v>
      </c>
      <c r="CT133" s="749">
        <v>268</v>
      </c>
    </row>
    <row r="134" spans="1:98" ht="27.75" customHeight="1">
      <c r="A134" s="666" t="s">
        <v>937</v>
      </c>
      <c r="B134" s="667" t="s">
        <v>938</v>
      </c>
      <c r="C134" s="667" t="s">
        <v>146</v>
      </c>
      <c r="D134" s="667">
        <v>36</v>
      </c>
      <c r="E134" s="667" t="s">
        <v>99</v>
      </c>
      <c r="F134" s="667">
        <v>1</v>
      </c>
      <c r="G134" s="668">
        <v>85740</v>
      </c>
      <c r="H134" s="668">
        <v>38154</v>
      </c>
      <c r="I134" s="727">
        <v>3970497</v>
      </c>
      <c r="J134" s="718">
        <v>0.157</v>
      </c>
      <c r="K134" s="713">
        <f>Q134/I134</f>
        <v>0.64206924221325445</v>
      </c>
      <c r="L134" s="713">
        <f>R134/I134</f>
        <v>7.5774644836653957E-2</v>
      </c>
      <c r="M134" s="713">
        <f>S134/I134</f>
        <v>2.5242180009202878E-2</v>
      </c>
      <c r="N134" s="713">
        <f>T134/I134</f>
        <v>0.12257734988843966</v>
      </c>
      <c r="O134" s="713">
        <f>U134/I134</f>
        <v>8.3881438520165108E-2</v>
      </c>
      <c r="P134" s="713">
        <f>V134/I134</f>
        <v>6.0780300299937265E-2</v>
      </c>
      <c r="Q134" s="712">
        <v>2549334</v>
      </c>
      <c r="R134" s="712">
        <v>300863</v>
      </c>
      <c r="S134" s="712">
        <v>100224</v>
      </c>
      <c r="T134" s="712">
        <v>486693</v>
      </c>
      <c r="U134" s="712">
        <v>333051</v>
      </c>
      <c r="V134" s="712">
        <v>241328</v>
      </c>
      <c r="W134" s="727">
        <v>38.244666109999997</v>
      </c>
      <c r="X134" s="667">
        <v>1.7</v>
      </c>
      <c r="Y134" s="716">
        <v>0.122</v>
      </c>
      <c r="Z134" s="669">
        <v>0.1</v>
      </c>
      <c r="AA134" s="716">
        <v>0.5</v>
      </c>
      <c r="AB134" s="668">
        <v>27876</v>
      </c>
      <c r="AC134" s="667">
        <v>4</v>
      </c>
      <c r="AD134" s="667" t="s">
        <v>954</v>
      </c>
      <c r="AE134" s="667" t="s">
        <v>955</v>
      </c>
      <c r="AF134" s="288" t="s">
        <v>956</v>
      </c>
      <c r="AG134" s="288" t="s">
        <v>300</v>
      </c>
      <c r="AH134" s="288">
        <v>0</v>
      </c>
      <c r="AI134" s="288">
        <v>0</v>
      </c>
      <c r="AJ134" s="694">
        <v>0</v>
      </c>
      <c r="AK134" s="288">
        <v>1</v>
      </c>
      <c r="AL134" s="288">
        <v>1</v>
      </c>
      <c r="AM134" s="288">
        <v>1</v>
      </c>
      <c r="AN134" s="288">
        <v>0</v>
      </c>
      <c r="AO134" s="288">
        <v>0</v>
      </c>
      <c r="AP134" s="701">
        <v>1</v>
      </c>
      <c r="AQ134" s="701">
        <v>0</v>
      </c>
      <c r="AR134" s="701">
        <v>0</v>
      </c>
      <c r="AS134" s="671">
        <v>0</v>
      </c>
      <c r="AT134" s="671">
        <v>1</v>
      </c>
      <c r="AU134" s="671">
        <v>1</v>
      </c>
      <c r="AV134" s="671">
        <v>1</v>
      </c>
      <c r="AW134" s="671">
        <v>4</v>
      </c>
      <c r="AX134" s="671">
        <v>0</v>
      </c>
      <c r="AY134" s="671">
        <v>0</v>
      </c>
      <c r="AZ134" s="671">
        <v>0</v>
      </c>
      <c r="BA134" s="671">
        <v>0</v>
      </c>
      <c r="BB134" s="671">
        <v>0</v>
      </c>
      <c r="BC134" s="671">
        <v>0</v>
      </c>
      <c r="BD134" s="671">
        <v>0</v>
      </c>
      <c r="BE134" s="671">
        <v>0</v>
      </c>
      <c r="BF134" s="674">
        <v>0</v>
      </c>
      <c r="BG134" s="671">
        <v>5.4</v>
      </c>
      <c r="BH134" s="734">
        <v>3.5153356580000001</v>
      </c>
      <c r="BI134" s="734">
        <v>7.8663189019999997</v>
      </c>
      <c r="BJ134" s="734">
        <v>16.448419940000001</v>
      </c>
      <c r="BK134" s="734">
        <v>8.3097879409999997</v>
      </c>
      <c r="BL134" s="734">
        <v>2.9364075000000001</v>
      </c>
      <c r="BM134" s="734">
        <v>15.22963577</v>
      </c>
      <c r="BN134" s="734">
        <v>61364</v>
      </c>
      <c r="BO134" s="734">
        <v>34.059844579999996</v>
      </c>
      <c r="BP134" s="734">
        <v>65.940155419999996</v>
      </c>
      <c r="BQ134" s="734">
        <v>12.97389984</v>
      </c>
      <c r="BR134" s="741">
        <v>269</v>
      </c>
      <c r="BS134" s="672">
        <v>2010</v>
      </c>
      <c r="BT134" s="672">
        <v>0</v>
      </c>
      <c r="BV134" s="671" t="s">
        <v>957</v>
      </c>
      <c r="BW134" s="671">
        <v>50000</v>
      </c>
      <c r="BX134" s="672">
        <v>200000</v>
      </c>
      <c r="BY134" s="672">
        <v>115000</v>
      </c>
      <c r="BZ134" s="672">
        <v>60000</v>
      </c>
      <c r="CA134" s="672">
        <v>10000</v>
      </c>
      <c r="CB134" s="672">
        <v>200000</v>
      </c>
      <c r="CD134" s="671">
        <v>3</v>
      </c>
      <c r="CE134" s="671">
        <v>1</v>
      </c>
      <c r="CF134" s="671">
        <v>1</v>
      </c>
      <c r="CG134" s="667" t="s">
        <v>234</v>
      </c>
      <c r="CH134" s="667" t="s">
        <v>948</v>
      </c>
      <c r="CI134" s="747">
        <v>42010</v>
      </c>
      <c r="CJ134" s="746">
        <v>10.8</v>
      </c>
      <c r="CK134" s="746">
        <v>16.2</v>
      </c>
      <c r="CL134" s="746">
        <v>6.4</v>
      </c>
      <c r="CM134" s="746">
        <v>58.5</v>
      </c>
      <c r="CN134" s="747">
        <v>1147</v>
      </c>
      <c r="CO134" s="747">
        <v>43090</v>
      </c>
      <c r="CP134" s="746">
        <v>16</v>
      </c>
      <c r="CQ134" s="746">
        <v>10.3</v>
      </c>
      <c r="CR134" s="746">
        <v>15.1</v>
      </c>
      <c r="CS134" s="746">
        <v>29.6</v>
      </c>
      <c r="CT134" s="749">
        <v>268</v>
      </c>
    </row>
    <row r="135" spans="1:98" ht="27.75" customHeight="1">
      <c r="A135" s="666" t="s">
        <v>958</v>
      </c>
      <c r="B135" s="667" t="s">
        <v>959</v>
      </c>
      <c r="C135" s="667" t="s">
        <v>111</v>
      </c>
      <c r="D135" s="667">
        <v>37</v>
      </c>
      <c r="E135" s="667" t="s">
        <v>158</v>
      </c>
      <c r="F135" s="667">
        <v>3</v>
      </c>
      <c r="G135" s="668">
        <v>115390</v>
      </c>
      <c r="H135" s="668">
        <v>40374</v>
      </c>
      <c r="I135" s="727">
        <v>4229374</v>
      </c>
      <c r="J135" s="718">
        <v>0.121</v>
      </c>
      <c r="K135" s="713">
        <f>Q135/I135</f>
        <v>0.73730391306136556</v>
      </c>
      <c r="L135" s="713">
        <f>R135/I135</f>
        <v>2.0488374875336161E-2</v>
      </c>
      <c r="M135" s="713">
        <f>S135/I135</f>
        <v>4.9657939922078301E-2</v>
      </c>
      <c r="N135" s="713">
        <f>T135/I135</f>
        <v>0.14411920061928787</v>
      </c>
      <c r="O135" s="713">
        <f>U135/I135</f>
        <v>1.0886244631002129E-2</v>
      </c>
      <c r="P135" s="713">
        <f>V135/I135</f>
        <v>3.5784255542309573E-2</v>
      </c>
      <c r="Q135" s="712">
        <v>3118334</v>
      </c>
      <c r="R135" s="712">
        <v>86653</v>
      </c>
      <c r="S135" s="712">
        <v>210022</v>
      </c>
      <c r="T135" s="712">
        <v>609534</v>
      </c>
      <c r="U135" s="712">
        <v>46042</v>
      </c>
      <c r="V135" s="712">
        <v>151345</v>
      </c>
      <c r="W135" s="727">
        <v>23.793217259999999</v>
      </c>
      <c r="X135" s="667">
        <v>1.2</v>
      </c>
      <c r="Y135" s="716">
        <v>0.127</v>
      </c>
      <c r="Z135" s="669">
        <v>0.08</v>
      </c>
      <c r="AA135" s="716">
        <v>0.53</v>
      </c>
      <c r="AB135" s="668">
        <v>26504</v>
      </c>
      <c r="AC135" s="667">
        <v>4</v>
      </c>
      <c r="AD135" s="667" t="s">
        <v>983</v>
      </c>
      <c r="AE135" s="667" t="s">
        <v>984</v>
      </c>
      <c r="AF135" s="288" t="s">
        <v>985</v>
      </c>
      <c r="AG135" s="288" t="s">
        <v>535</v>
      </c>
      <c r="AH135" s="288">
        <v>0</v>
      </c>
      <c r="AI135" s="288">
        <v>0</v>
      </c>
      <c r="AJ135" s="694">
        <v>0</v>
      </c>
      <c r="AK135" s="288">
        <v>0</v>
      </c>
      <c r="AL135" s="288">
        <v>0</v>
      </c>
      <c r="AM135" s="288">
        <v>0</v>
      </c>
      <c r="AN135" s="288">
        <v>0</v>
      </c>
      <c r="AO135" s="288">
        <v>0</v>
      </c>
      <c r="AP135" s="701">
        <v>1</v>
      </c>
      <c r="AQ135" s="701">
        <v>0</v>
      </c>
      <c r="AR135" s="701">
        <v>0</v>
      </c>
      <c r="AS135" s="671">
        <v>0</v>
      </c>
      <c r="AT135" s="671">
        <v>0</v>
      </c>
      <c r="AU135" s="671">
        <v>3</v>
      </c>
      <c r="AV135" s="671">
        <v>0</v>
      </c>
      <c r="AW135" s="671">
        <v>3</v>
      </c>
      <c r="AX135" s="671">
        <v>0</v>
      </c>
      <c r="AY135" s="671">
        <v>0</v>
      </c>
      <c r="AZ135" s="671">
        <v>0</v>
      </c>
      <c r="BA135" s="671">
        <v>0</v>
      </c>
      <c r="BB135" s="671">
        <v>1</v>
      </c>
      <c r="BC135" s="671">
        <v>1</v>
      </c>
      <c r="BD135" s="671">
        <v>0</v>
      </c>
      <c r="BE135" s="671">
        <v>0</v>
      </c>
      <c r="BF135" s="674">
        <v>0</v>
      </c>
      <c r="BG135" s="671">
        <v>4.8</v>
      </c>
      <c r="BH135" s="734">
        <v>3.1250704040000001</v>
      </c>
      <c r="BI135" s="734">
        <v>8.7254209110000005</v>
      </c>
      <c r="BJ135" s="734">
        <v>20.48297917</v>
      </c>
      <c r="BK135" s="734">
        <v>12.220770999999999</v>
      </c>
      <c r="BL135" s="734">
        <v>4.0048191339999999</v>
      </c>
      <c r="BM135" s="734">
        <v>11.91019404</v>
      </c>
      <c r="BN135" s="734">
        <v>76632</v>
      </c>
      <c r="BO135" s="734">
        <v>36.784745360000002</v>
      </c>
      <c r="BP135" s="734">
        <v>63.215254639999998</v>
      </c>
      <c r="BQ135" s="734">
        <v>14.89903617</v>
      </c>
      <c r="BR135" s="741">
        <v>149</v>
      </c>
      <c r="BS135" s="672">
        <v>2007</v>
      </c>
      <c r="BT135" s="672">
        <v>0</v>
      </c>
      <c r="BU135" s="681">
        <v>7500</v>
      </c>
      <c r="BV135" s="671" t="s">
        <v>986</v>
      </c>
      <c r="BW135" s="671">
        <v>7500</v>
      </c>
      <c r="BX135" s="672">
        <v>22500</v>
      </c>
      <c r="BY135" s="672">
        <v>69375</v>
      </c>
      <c r="BZ135" s="672">
        <v>75000</v>
      </c>
      <c r="CA135" s="672">
        <v>7500</v>
      </c>
      <c r="CB135" s="672">
        <v>105000</v>
      </c>
      <c r="CC135" s="671" t="s">
        <v>174</v>
      </c>
      <c r="CD135" s="671">
        <v>3</v>
      </c>
      <c r="CE135" s="671">
        <v>1</v>
      </c>
      <c r="CF135" s="671">
        <v>1</v>
      </c>
      <c r="CG135" s="667" t="s">
        <v>234</v>
      </c>
      <c r="CH135" s="667" t="s">
        <v>234</v>
      </c>
      <c r="CI135" s="747">
        <v>39270</v>
      </c>
      <c r="CJ135" s="746">
        <v>10.4</v>
      </c>
      <c r="CK135" s="746">
        <v>17.5</v>
      </c>
      <c r="CL135" s="746">
        <v>7.9</v>
      </c>
      <c r="CM135" s="746">
        <v>29</v>
      </c>
      <c r="CN135" s="747">
        <v>1545</v>
      </c>
      <c r="CO135" s="747">
        <v>31629</v>
      </c>
      <c r="CP135" s="746">
        <v>13.1</v>
      </c>
      <c r="CQ135" s="746">
        <v>5.4</v>
      </c>
      <c r="CR135" s="746">
        <v>14.8</v>
      </c>
      <c r="CS135" s="746">
        <v>41.3</v>
      </c>
      <c r="CT135" s="749">
        <v>166</v>
      </c>
    </row>
    <row r="136" spans="1:98" ht="27.75" customHeight="1">
      <c r="A136" s="666" t="s">
        <v>958</v>
      </c>
      <c r="B136" s="667" t="s">
        <v>959</v>
      </c>
      <c r="C136" s="667" t="s">
        <v>111</v>
      </c>
      <c r="D136" s="667">
        <v>37</v>
      </c>
      <c r="E136" s="667" t="s">
        <v>158</v>
      </c>
      <c r="F136" s="667">
        <v>3</v>
      </c>
      <c r="G136" s="668">
        <v>115390</v>
      </c>
      <c r="H136" s="668">
        <v>40374</v>
      </c>
      <c r="I136" s="727">
        <v>4229374</v>
      </c>
      <c r="J136" s="718">
        <v>0.121</v>
      </c>
      <c r="K136" s="713">
        <f>Q136/I136</f>
        <v>0.73730391306136556</v>
      </c>
      <c r="L136" s="713">
        <f>R136/I136</f>
        <v>2.0488374875336161E-2</v>
      </c>
      <c r="M136" s="713">
        <f>S136/I136</f>
        <v>4.9657939922078301E-2</v>
      </c>
      <c r="N136" s="713">
        <f>T136/I136</f>
        <v>0.14411920061928787</v>
      </c>
      <c r="O136" s="713">
        <f>U136/I136</f>
        <v>1.0886244631002129E-2</v>
      </c>
      <c r="P136" s="713">
        <f>V136/I136</f>
        <v>3.5784255542309573E-2</v>
      </c>
      <c r="Q136" s="712">
        <v>3118334</v>
      </c>
      <c r="R136" s="712">
        <v>86653</v>
      </c>
      <c r="S136" s="712">
        <v>210022</v>
      </c>
      <c r="T136" s="712">
        <v>609534</v>
      </c>
      <c r="U136" s="712">
        <v>46042</v>
      </c>
      <c r="V136" s="712">
        <v>151345</v>
      </c>
      <c r="W136" s="727">
        <v>23.793217259999999</v>
      </c>
      <c r="X136" s="667">
        <v>1.2</v>
      </c>
      <c r="Y136" s="716">
        <v>0.127</v>
      </c>
      <c r="Z136" s="669">
        <v>0.08</v>
      </c>
      <c r="AA136" s="716">
        <v>0.53</v>
      </c>
      <c r="AB136" s="668">
        <v>26504</v>
      </c>
      <c r="AC136" s="667">
        <v>4</v>
      </c>
      <c r="AD136" s="667" t="s">
        <v>960</v>
      </c>
      <c r="AE136" s="667" t="s">
        <v>961</v>
      </c>
      <c r="AF136" s="288" t="s">
        <v>962</v>
      </c>
      <c r="AG136" s="288" t="s">
        <v>963</v>
      </c>
      <c r="AH136" s="288">
        <v>0</v>
      </c>
      <c r="AI136" s="288">
        <v>0</v>
      </c>
      <c r="AJ136" s="694">
        <v>0</v>
      </c>
      <c r="AK136" s="288">
        <v>1</v>
      </c>
      <c r="AL136" s="288">
        <v>0</v>
      </c>
      <c r="AM136" s="288">
        <v>0</v>
      </c>
      <c r="AN136" s="288">
        <v>0</v>
      </c>
      <c r="AO136" s="288">
        <v>0</v>
      </c>
      <c r="AP136" s="701">
        <v>1</v>
      </c>
      <c r="AQ136" s="701">
        <v>1</v>
      </c>
      <c r="AR136" s="701">
        <v>0</v>
      </c>
      <c r="AS136" s="671">
        <v>0</v>
      </c>
      <c r="AT136" s="671">
        <v>1</v>
      </c>
      <c r="AU136" s="671">
        <v>1</v>
      </c>
      <c r="AV136" s="671">
        <v>1</v>
      </c>
      <c r="AW136" s="671">
        <v>3</v>
      </c>
      <c r="AX136" s="671">
        <v>0</v>
      </c>
      <c r="AY136" s="671">
        <v>0</v>
      </c>
      <c r="AZ136" s="671">
        <v>0</v>
      </c>
      <c r="BA136" s="671">
        <v>0</v>
      </c>
      <c r="BB136" s="671">
        <v>0</v>
      </c>
      <c r="BC136" s="671">
        <v>1</v>
      </c>
      <c r="BD136" s="671">
        <v>0</v>
      </c>
      <c r="BE136" s="671">
        <v>0</v>
      </c>
      <c r="BF136" s="674">
        <v>0</v>
      </c>
      <c r="BG136" s="671">
        <v>4.8</v>
      </c>
      <c r="BH136" s="734">
        <v>3.1250704040000001</v>
      </c>
      <c r="BI136" s="734">
        <v>8.7254209110000005</v>
      </c>
      <c r="BJ136" s="734">
        <v>20.48297917</v>
      </c>
      <c r="BK136" s="734">
        <v>12.220770999999999</v>
      </c>
      <c r="BL136" s="734">
        <v>4.0048191339999999</v>
      </c>
      <c r="BM136" s="734">
        <v>11.91019404</v>
      </c>
      <c r="BN136" s="734">
        <v>76632</v>
      </c>
      <c r="BO136" s="734">
        <v>36.784745360000002</v>
      </c>
      <c r="BP136" s="734">
        <v>63.215254639999998</v>
      </c>
      <c r="BQ136" s="734">
        <v>14.89903617</v>
      </c>
      <c r="BR136" s="741">
        <v>149</v>
      </c>
      <c r="BS136" s="672" t="s">
        <v>189</v>
      </c>
      <c r="BT136" s="672">
        <v>0</v>
      </c>
      <c r="BU136" s="671" t="s">
        <v>964</v>
      </c>
      <c r="BV136" s="671" t="s">
        <v>965</v>
      </c>
      <c r="BW136" s="671">
        <v>12500</v>
      </c>
      <c r="BX136" s="672">
        <v>50000</v>
      </c>
      <c r="BY136" s="672">
        <v>69375</v>
      </c>
      <c r="BZ136" s="672">
        <v>75000</v>
      </c>
      <c r="CA136" s="672">
        <v>7500</v>
      </c>
      <c r="CB136" s="672">
        <v>105000</v>
      </c>
      <c r="CC136" s="671" t="s">
        <v>174</v>
      </c>
      <c r="CD136" s="671">
        <v>3</v>
      </c>
      <c r="CE136" s="671">
        <v>2</v>
      </c>
      <c r="CF136" s="671">
        <v>1</v>
      </c>
      <c r="CG136" s="667" t="s">
        <v>966</v>
      </c>
      <c r="CH136" s="667" t="s">
        <v>967</v>
      </c>
      <c r="CI136" s="747">
        <v>39270</v>
      </c>
      <c r="CJ136" s="746">
        <v>10.4</v>
      </c>
      <c r="CK136" s="746">
        <v>17.5</v>
      </c>
      <c r="CL136" s="746">
        <v>7.9</v>
      </c>
      <c r="CM136" s="746">
        <v>29</v>
      </c>
      <c r="CN136" s="747">
        <v>1545</v>
      </c>
      <c r="CO136" s="747">
        <v>31629</v>
      </c>
      <c r="CP136" s="746">
        <v>13.1</v>
      </c>
      <c r="CQ136" s="746">
        <v>5.4</v>
      </c>
      <c r="CR136" s="746">
        <v>14.8</v>
      </c>
      <c r="CS136" s="746">
        <v>41.3</v>
      </c>
      <c r="CT136" s="749">
        <v>166</v>
      </c>
    </row>
    <row r="137" spans="1:98" ht="27.75" customHeight="1">
      <c r="A137" s="666" t="s">
        <v>958</v>
      </c>
      <c r="B137" s="667" t="s">
        <v>959</v>
      </c>
      <c r="C137" s="667" t="s">
        <v>111</v>
      </c>
      <c r="D137" s="667">
        <v>37</v>
      </c>
      <c r="E137" s="667" t="s">
        <v>158</v>
      </c>
      <c r="F137" s="667">
        <v>3</v>
      </c>
      <c r="G137" s="668">
        <v>115390</v>
      </c>
      <c r="H137" s="668">
        <v>40374</v>
      </c>
      <c r="I137" s="727">
        <v>4229374</v>
      </c>
      <c r="J137" s="718">
        <v>0.121</v>
      </c>
      <c r="K137" s="713">
        <f>Q137/I137</f>
        <v>0.73730391306136556</v>
      </c>
      <c r="L137" s="713">
        <f>R137/I137</f>
        <v>2.0488374875336161E-2</v>
      </c>
      <c r="M137" s="713">
        <f>S137/I137</f>
        <v>4.9657939922078301E-2</v>
      </c>
      <c r="N137" s="713">
        <f>T137/I137</f>
        <v>0.14411920061928787</v>
      </c>
      <c r="O137" s="713">
        <f>U137/I137</f>
        <v>1.0886244631002129E-2</v>
      </c>
      <c r="P137" s="713">
        <f>V137/I137</f>
        <v>3.5784255542309573E-2</v>
      </c>
      <c r="Q137" s="712">
        <v>3118334</v>
      </c>
      <c r="R137" s="712">
        <v>86653</v>
      </c>
      <c r="S137" s="712">
        <v>210022</v>
      </c>
      <c r="T137" s="712">
        <v>609534</v>
      </c>
      <c r="U137" s="712">
        <v>46042</v>
      </c>
      <c r="V137" s="712">
        <v>151345</v>
      </c>
      <c r="W137" s="727">
        <v>23.793217259999999</v>
      </c>
      <c r="X137" s="667">
        <v>1.2</v>
      </c>
      <c r="Y137" s="716">
        <v>0.127</v>
      </c>
      <c r="Z137" s="669">
        <v>0.08</v>
      </c>
      <c r="AA137" s="716">
        <v>0.53</v>
      </c>
      <c r="AB137" s="668">
        <v>26504</v>
      </c>
      <c r="AC137" s="667">
        <v>4</v>
      </c>
      <c r="AD137" s="667" t="s">
        <v>968</v>
      </c>
      <c r="AE137" s="667" t="s">
        <v>969</v>
      </c>
      <c r="AF137" s="288" t="s">
        <v>970</v>
      </c>
      <c r="AG137" s="288" t="s">
        <v>162</v>
      </c>
      <c r="AH137" s="288">
        <v>0</v>
      </c>
      <c r="AI137" s="288">
        <v>0</v>
      </c>
      <c r="AJ137" s="694">
        <v>0</v>
      </c>
      <c r="AK137" s="288">
        <v>1</v>
      </c>
      <c r="AL137" s="288">
        <v>1</v>
      </c>
      <c r="AM137" s="288">
        <v>1</v>
      </c>
      <c r="AN137" s="288">
        <v>0</v>
      </c>
      <c r="AO137" s="288">
        <v>0</v>
      </c>
      <c r="AP137" s="701">
        <v>1</v>
      </c>
      <c r="AQ137" s="701">
        <v>0</v>
      </c>
      <c r="AR137" s="701">
        <v>0</v>
      </c>
      <c r="AS137" s="671">
        <v>0</v>
      </c>
      <c r="AT137" s="671">
        <v>5</v>
      </c>
      <c r="AU137" s="671">
        <v>1</v>
      </c>
      <c r="AV137" s="671">
        <v>1</v>
      </c>
      <c r="AW137" s="671">
        <v>3</v>
      </c>
      <c r="AX137" s="671">
        <v>0</v>
      </c>
      <c r="AY137" s="671">
        <v>0</v>
      </c>
      <c r="AZ137" s="671">
        <v>0</v>
      </c>
      <c r="BA137" s="671">
        <v>0</v>
      </c>
      <c r="BB137" s="671">
        <v>0</v>
      </c>
      <c r="BC137" s="671">
        <v>1</v>
      </c>
      <c r="BD137" s="671">
        <v>0</v>
      </c>
      <c r="BE137" s="671">
        <v>0</v>
      </c>
      <c r="BF137" s="674">
        <v>0</v>
      </c>
      <c r="BG137" s="671">
        <v>4.8</v>
      </c>
      <c r="BH137" s="734">
        <v>3.1250704040000001</v>
      </c>
      <c r="BI137" s="734">
        <v>8.7254209110000005</v>
      </c>
      <c r="BJ137" s="734">
        <v>20.48297917</v>
      </c>
      <c r="BK137" s="734">
        <v>12.220770999999999</v>
      </c>
      <c r="BL137" s="734">
        <v>4.0048191339999999</v>
      </c>
      <c r="BM137" s="734">
        <v>11.91019404</v>
      </c>
      <c r="BN137" s="734">
        <v>76632</v>
      </c>
      <c r="BO137" s="734">
        <v>36.784745360000002</v>
      </c>
      <c r="BP137" s="734">
        <v>63.215254639999998</v>
      </c>
      <c r="BQ137" s="734">
        <v>14.89903617</v>
      </c>
      <c r="BR137" s="741">
        <v>149</v>
      </c>
      <c r="BS137" s="672">
        <v>2021</v>
      </c>
      <c r="BT137" s="672">
        <v>1</v>
      </c>
      <c r="BU137" s="671" t="s">
        <v>971</v>
      </c>
      <c r="BV137" s="671" t="s">
        <v>972</v>
      </c>
      <c r="BW137" s="671">
        <v>25000</v>
      </c>
      <c r="BX137" s="672">
        <v>100000</v>
      </c>
      <c r="BY137" s="672">
        <v>69375</v>
      </c>
      <c r="BZ137" s="672">
        <v>75000</v>
      </c>
      <c r="CA137" s="672">
        <v>7500</v>
      </c>
      <c r="CB137" s="672">
        <v>105000</v>
      </c>
      <c r="CC137" s="671" t="s">
        <v>174</v>
      </c>
      <c r="CD137" s="671">
        <v>3</v>
      </c>
      <c r="CE137" s="671">
        <v>2</v>
      </c>
      <c r="CF137" s="671">
        <v>0</v>
      </c>
      <c r="CG137" s="667" t="s">
        <v>973</v>
      </c>
      <c r="CH137" s="667" t="s">
        <v>974</v>
      </c>
      <c r="CI137" s="747">
        <v>39270</v>
      </c>
      <c r="CJ137" s="746">
        <v>10.4</v>
      </c>
      <c r="CK137" s="746">
        <v>17.5</v>
      </c>
      <c r="CL137" s="746">
        <v>7.9</v>
      </c>
      <c r="CM137" s="746">
        <v>29</v>
      </c>
      <c r="CN137" s="747">
        <v>1545</v>
      </c>
      <c r="CO137" s="747">
        <v>31629</v>
      </c>
      <c r="CP137" s="746">
        <v>13.1</v>
      </c>
      <c r="CQ137" s="746">
        <v>5.4</v>
      </c>
      <c r="CR137" s="746">
        <v>14.8</v>
      </c>
      <c r="CS137" s="746">
        <v>41.3</v>
      </c>
      <c r="CT137" s="749">
        <v>166</v>
      </c>
    </row>
    <row r="138" spans="1:98" ht="27.75" customHeight="1">
      <c r="A138" s="666" t="s">
        <v>958</v>
      </c>
      <c r="B138" s="667" t="s">
        <v>959</v>
      </c>
      <c r="C138" s="667" t="s">
        <v>111</v>
      </c>
      <c r="D138" s="667">
        <v>37</v>
      </c>
      <c r="E138" s="667" t="s">
        <v>158</v>
      </c>
      <c r="F138" s="667">
        <v>3</v>
      </c>
      <c r="G138" s="668">
        <v>115390</v>
      </c>
      <c r="H138" s="668">
        <v>40374</v>
      </c>
      <c r="I138" s="727">
        <v>4229374</v>
      </c>
      <c r="J138" s="718">
        <v>0.121</v>
      </c>
      <c r="K138" s="713">
        <f>Q138/I138</f>
        <v>0.73730391306136556</v>
      </c>
      <c r="L138" s="713">
        <f>R138/I138</f>
        <v>2.0488374875336161E-2</v>
      </c>
      <c r="M138" s="713">
        <f>S138/I138</f>
        <v>4.9657939922078301E-2</v>
      </c>
      <c r="N138" s="713">
        <f>T138/I138</f>
        <v>0.14411920061928787</v>
      </c>
      <c r="O138" s="713">
        <f>U138/I138</f>
        <v>1.0886244631002129E-2</v>
      </c>
      <c r="P138" s="713">
        <f>V138/I138</f>
        <v>3.5784255542309573E-2</v>
      </c>
      <c r="Q138" s="712">
        <v>3118334</v>
      </c>
      <c r="R138" s="712">
        <v>86653</v>
      </c>
      <c r="S138" s="712">
        <v>210022</v>
      </c>
      <c r="T138" s="712">
        <v>609534</v>
      </c>
      <c r="U138" s="712">
        <v>46042</v>
      </c>
      <c r="V138" s="712">
        <v>151345</v>
      </c>
      <c r="W138" s="727">
        <v>23.793217259999999</v>
      </c>
      <c r="X138" s="667">
        <v>1.2</v>
      </c>
      <c r="Y138" s="716">
        <v>0.127</v>
      </c>
      <c r="Z138" s="669">
        <v>0.08</v>
      </c>
      <c r="AA138" s="716">
        <v>0.53</v>
      </c>
      <c r="AB138" s="668">
        <v>26504</v>
      </c>
      <c r="AC138" s="667">
        <v>4</v>
      </c>
      <c r="AD138" s="667" t="s">
        <v>975</v>
      </c>
      <c r="AE138" s="667" t="s">
        <v>976</v>
      </c>
      <c r="AF138" s="288" t="s">
        <v>977</v>
      </c>
      <c r="AG138" s="288" t="s">
        <v>978</v>
      </c>
      <c r="AH138" s="288">
        <v>0</v>
      </c>
      <c r="AI138" s="288">
        <v>0</v>
      </c>
      <c r="AJ138" s="694">
        <v>0</v>
      </c>
      <c r="AK138" s="288">
        <v>1</v>
      </c>
      <c r="AL138" s="288">
        <v>1</v>
      </c>
      <c r="AM138" s="288">
        <v>0</v>
      </c>
      <c r="AN138" s="288">
        <v>0</v>
      </c>
      <c r="AO138" s="288">
        <v>0</v>
      </c>
      <c r="AP138" s="701">
        <v>0</v>
      </c>
      <c r="AQ138" s="701">
        <v>0</v>
      </c>
      <c r="AR138" s="701">
        <v>0</v>
      </c>
      <c r="AS138" s="671">
        <v>0</v>
      </c>
      <c r="AT138" s="671">
        <v>9</v>
      </c>
      <c r="AU138" s="671">
        <v>1</v>
      </c>
      <c r="AV138" s="671">
        <v>1</v>
      </c>
      <c r="AW138" s="671">
        <v>3</v>
      </c>
      <c r="AX138" s="671">
        <v>0</v>
      </c>
      <c r="AY138" s="671">
        <v>0</v>
      </c>
      <c r="AZ138" s="671">
        <v>0</v>
      </c>
      <c r="BA138" s="671">
        <v>0</v>
      </c>
      <c r="BB138" s="671">
        <v>0</v>
      </c>
      <c r="BC138" s="671">
        <v>1</v>
      </c>
      <c r="BD138" s="671">
        <v>0</v>
      </c>
      <c r="BE138" s="671">
        <v>0</v>
      </c>
      <c r="BF138" s="674">
        <v>0</v>
      </c>
      <c r="BG138" s="671">
        <v>4.8</v>
      </c>
      <c r="BH138" s="734">
        <v>3.1250704040000001</v>
      </c>
      <c r="BI138" s="734">
        <v>8.7254209110000005</v>
      </c>
      <c r="BJ138" s="734">
        <v>20.48297917</v>
      </c>
      <c r="BK138" s="734">
        <v>12.220770999999999</v>
      </c>
      <c r="BL138" s="734">
        <v>4.0048191339999999</v>
      </c>
      <c r="BM138" s="734">
        <v>11.91019404</v>
      </c>
      <c r="BN138" s="734">
        <v>76632</v>
      </c>
      <c r="BO138" s="734">
        <v>36.784745360000002</v>
      </c>
      <c r="BP138" s="734">
        <v>63.215254639999998</v>
      </c>
      <c r="BQ138" s="734">
        <v>14.89903617</v>
      </c>
      <c r="BR138" s="741">
        <v>149</v>
      </c>
      <c r="BS138" s="672">
        <v>2018</v>
      </c>
      <c r="BT138" s="672">
        <v>0</v>
      </c>
      <c r="BU138" s="671" t="s">
        <v>979</v>
      </c>
      <c r="BV138" s="671" t="s">
        <v>980</v>
      </c>
      <c r="BW138" s="671">
        <v>25000</v>
      </c>
      <c r="BX138" s="672">
        <v>105000</v>
      </c>
      <c r="BY138" s="672">
        <f>SUM(BX135:BX138)/4</f>
        <v>69375</v>
      </c>
      <c r="BZ138" s="672">
        <v>75000</v>
      </c>
      <c r="CA138" s="671">
        <v>7500</v>
      </c>
      <c r="CB138" s="672">
        <v>105000</v>
      </c>
      <c r="CC138" s="671" t="s">
        <v>174</v>
      </c>
      <c r="CD138" s="671">
        <v>3</v>
      </c>
      <c r="CE138" s="671">
        <v>3</v>
      </c>
      <c r="CF138" s="671">
        <v>1</v>
      </c>
      <c r="CG138" s="667" t="s">
        <v>981</v>
      </c>
      <c r="CH138" s="667" t="s">
        <v>982</v>
      </c>
      <c r="CI138" s="747">
        <v>39270</v>
      </c>
      <c r="CJ138" s="746">
        <v>10.4</v>
      </c>
      <c r="CK138" s="746">
        <v>17.5</v>
      </c>
      <c r="CL138" s="746">
        <v>7.9</v>
      </c>
      <c r="CM138" s="746">
        <v>29</v>
      </c>
      <c r="CN138" s="747">
        <v>1545</v>
      </c>
      <c r="CO138" s="747">
        <v>31629</v>
      </c>
      <c r="CP138" s="746">
        <v>13.1</v>
      </c>
      <c r="CQ138" s="746">
        <v>5.4</v>
      </c>
      <c r="CR138" s="746">
        <v>14.8</v>
      </c>
      <c r="CS138" s="746">
        <v>41.3</v>
      </c>
      <c r="CT138" s="749">
        <v>166</v>
      </c>
    </row>
    <row r="139" spans="1:98" ht="27.75" customHeight="1">
      <c r="A139" s="666" t="s">
        <v>987</v>
      </c>
      <c r="B139" s="667" t="s">
        <v>988</v>
      </c>
      <c r="C139" s="667" t="s">
        <v>289</v>
      </c>
      <c r="D139" s="667">
        <v>38</v>
      </c>
      <c r="E139" s="667" t="s">
        <v>131</v>
      </c>
      <c r="F139" s="667">
        <v>2</v>
      </c>
      <c r="G139" s="668">
        <v>89820</v>
      </c>
      <c r="H139" s="668">
        <v>47827</v>
      </c>
      <c r="I139" s="727">
        <v>12989208</v>
      </c>
      <c r="J139" s="718">
        <v>0.11799999999999999</v>
      </c>
      <c r="K139" s="713">
        <f>Q139/I139</f>
        <v>0.74389593268504128</v>
      </c>
      <c r="L139" s="713">
        <f>R139/I139</f>
        <v>0.10804746524961337</v>
      </c>
      <c r="M139" s="713">
        <f>S139/I139</f>
        <v>4.0030770159350748E-2</v>
      </c>
      <c r="N139" s="713">
        <f>T139/I139</f>
        <v>8.5927486879877515E-2</v>
      </c>
      <c r="O139" s="713">
        <f>U139/I139</f>
        <v>1.4574406692078531E-3</v>
      </c>
      <c r="P139" s="713">
        <f>V139/I139</f>
        <v>1.89967702418808E-2</v>
      </c>
      <c r="Q139" s="712">
        <v>9662619</v>
      </c>
      <c r="R139" s="712">
        <v>1403451</v>
      </c>
      <c r="S139" s="712">
        <v>519968</v>
      </c>
      <c r="T139" s="712">
        <v>1116130</v>
      </c>
      <c r="U139" s="712">
        <v>18931</v>
      </c>
      <c r="V139" s="712">
        <v>246753</v>
      </c>
      <c r="W139" s="727">
        <v>12.66776531</v>
      </c>
      <c r="X139" s="667">
        <v>1.8</v>
      </c>
      <c r="Y139" s="716">
        <v>0.14000000000000001</v>
      </c>
      <c r="Z139" s="669">
        <v>7.0000000000000007E-2</v>
      </c>
      <c r="AA139" s="716">
        <v>0.64</v>
      </c>
      <c r="AB139" s="668">
        <v>39375</v>
      </c>
      <c r="AC139" s="667">
        <v>2</v>
      </c>
      <c r="AD139" s="667" t="s">
        <v>994</v>
      </c>
      <c r="AE139" s="667" t="s">
        <v>995</v>
      </c>
      <c r="AF139" s="288" t="s">
        <v>996</v>
      </c>
      <c r="AG139" s="288" t="s">
        <v>535</v>
      </c>
      <c r="AH139" s="288">
        <v>0</v>
      </c>
      <c r="AI139" s="288">
        <v>0</v>
      </c>
      <c r="AJ139" s="694">
        <v>0</v>
      </c>
      <c r="AK139" s="288">
        <v>0</v>
      </c>
      <c r="AL139" s="288">
        <v>0</v>
      </c>
      <c r="AM139" s="288">
        <v>0</v>
      </c>
      <c r="AN139" s="288">
        <v>0</v>
      </c>
      <c r="AO139" s="733">
        <v>75000</v>
      </c>
      <c r="AP139" s="701">
        <v>1</v>
      </c>
      <c r="AQ139" s="701">
        <v>0</v>
      </c>
      <c r="AR139" s="701">
        <v>0</v>
      </c>
      <c r="AS139" s="671">
        <v>0</v>
      </c>
      <c r="AT139" s="671">
        <v>0</v>
      </c>
      <c r="AU139" s="671">
        <v>3</v>
      </c>
      <c r="AV139" s="671">
        <v>0</v>
      </c>
      <c r="AW139" s="671">
        <v>1</v>
      </c>
      <c r="AX139" s="671">
        <v>0</v>
      </c>
      <c r="AY139" s="671">
        <v>0</v>
      </c>
      <c r="AZ139" s="671">
        <v>0</v>
      </c>
      <c r="BA139" s="671">
        <v>0</v>
      </c>
      <c r="BB139" s="671">
        <v>1</v>
      </c>
      <c r="BC139" s="671">
        <v>1</v>
      </c>
      <c r="BD139" s="671">
        <v>0</v>
      </c>
      <c r="BE139" s="671">
        <v>0</v>
      </c>
      <c r="BF139" s="674">
        <v>0</v>
      </c>
      <c r="BG139" s="671">
        <v>6.2</v>
      </c>
      <c r="BH139" s="734">
        <v>2.7948367429999998</v>
      </c>
      <c r="BI139" s="734">
        <v>8.2487767620000003</v>
      </c>
      <c r="BJ139" s="734">
        <v>19.327732879999999</v>
      </c>
      <c r="BK139" s="734">
        <v>12.10013399</v>
      </c>
      <c r="BL139" s="734">
        <v>3.3295935650000001</v>
      </c>
      <c r="BM139" s="734">
        <v>11.782103579999999</v>
      </c>
      <c r="BN139" s="734">
        <v>73170</v>
      </c>
      <c r="BO139" s="734">
        <v>30.810957139999999</v>
      </c>
      <c r="BP139" s="734">
        <v>69.189042860000001</v>
      </c>
      <c r="BQ139" s="734">
        <v>13.64688595</v>
      </c>
      <c r="BR139" s="741">
        <v>1902</v>
      </c>
      <c r="BS139" s="672">
        <v>2010</v>
      </c>
      <c r="BT139" s="672">
        <v>0</v>
      </c>
      <c r="BU139" s="671" t="s">
        <v>770</v>
      </c>
      <c r="BV139" s="671" t="s">
        <v>997</v>
      </c>
      <c r="BW139" s="671" t="s">
        <v>116</v>
      </c>
      <c r="BX139" s="672" t="s">
        <v>116</v>
      </c>
      <c r="BY139" s="672">
        <v>80000</v>
      </c>
      <c r="BZ139" s="672">
        <v>80000</v>
      </c>
      <c r="CA139" s="671">
        <v>24000</v>
      </c>
      <c r="CB139" s="672">
        <v>80000</v>
      </c>
      <c r="CC139" s="671" t="s">
        <v>119</v>
      </c>
      <c r="CD139" s="671">
        <v>1</v>
      </c>
      <c r="CE139" s="671">
        <v>1</v>
      </c>
      <c r="CF139" s="671">
        <v>1</v>
      </c>
      <c r="CG139" s="667" t="s">
        <v>998</v>
      </c>
      <c r="CH139" s="689" t="s">
        <v>999</v>
      </c>
      <c r="CI139" s="747">
        <v>49320</v>
      </c>
      <c r="CJ139" s="746">
        <v>10.3</v>
      </c>
      <c r="CK139" s="746">
        <v>13.4</v>
      </c>
      <c r="CL139" s="746">
        <v>6.2</v>
      </c>
      <c r="CM139" s="746">
        <v>44.1</v>
      </c>
      <c r="CN139" s="747">
        <v>6213</v>
      </c>
      <c r="CO139" s="747">
        <v>126345</v>
      </c>
      <c r="CP139" s="746">
        <v>4.5</v>
      </c>
      <c r="CQ139" s="746">
        <v>3.5</v>
      </c>
      <c r="CR139" s="746">
        <v>18</v>
      </c>
      <c r="CS139" s="746">
        <v>30.9</v>
      </c>
      <c r="CT139" s="749">
        <v>1821</v>
      </c>
    </row>
    <row r="140" spans="1:98" ht="27.75" customHeight="1">
      <c r="A140" s="666" t="s">
        <v>987</v>
      </c>
      <c r="B140" s="667" t="s">
        <v>988</v>
      </c>
      <c r="C140" s="667" t="s">
        <v>289</v>
      </c>
      <c r="D140" s="667">
        <v>38</v>
      </c>
      <c r="E140" s="667" t="s">
        <v>131</v>
      </c>
      <c r="F140" s="667">
        <v>2</v>
      </c>
      <c r="G140" s="668">
        <v>89820</v>
      </c>
      <c r="H140" s="668">
        <v>47827</v>
      </c>
      <c r="I140" s="727">
        <v>12989208</v>
      </c>
      <c r="J140" s="718">
        <v>0.11799999999999999</v>
      </c>
      <c r="K140" s="713">
        <f>Q140/I140</f>
        <v>0.74389593268504128</v>
      </c>
      <c r="L140" s="713">
        <f>R140/I140</f>
        <v>0.10804746524961337</v>
      </c>
      <c r="M140" s="713">
        <f>S140/I140</f>
        <v>4.0030770159350748E-2</v>
      </c>
      <c r="N140" s="713">
        <f>T140/I140</f>
        <v>8.5927486879877515E-2</v>
      </c>
      <c r="O140" s="713">
        <f>U140/I140</f>
        <v>1.4574406692078531E-3</v>
      </c>
      <c r="P140" s="713">
        <f>V140/I140</f>
        <v>1.89967702418808E-2</v>
      </c>
      <c r="Q140" s="712">
        <v>9662619</v>
      </c>
      <c r="R140" s="712">
        <v>1403451</v>
      </c>
      <c r="S140" s="712">
        <v>519968</v>
      </c>
      <c r="T140" s="712">
        <v>1116130</v>
      </c>
      <c r="U140" s="712">
        <v>18931</v>
      </c>
      <c r="V140" s="712">
        <v>246753</v>
      </c>
      <c r="W140" s="727">
        <v>12.66776531</v>
      </c>
      <c r="X140" s="667">
        <v>1.8</v>
      </c>
      <c r="Y140" s="716">
        <v>0.14000000000000001</v>
      </c>
      <c r="Z140" s="669">
        <v>7.0000000000000007E-2</v>
      </c>
      <c r="AA140" s="716">
        <v>0.64</v>
      </c>
      <c r="AB140" s="668">
        <v>39375</v>
      </c>
      <c r="AC140" s="667">
        <v>2</v>
      </c>
      <c r="AD140" s="667" t="s">
        <v>989</v>
      </c>
      <c r="AE140" s="667" t="s">
        <v>990</v>
      </c>
      <c r="AF140" s="288" t="s">
        <v>991</v>
      </c>
      <c r="AG140" s="288" t="s">
        <v>963</v>
      </c>
      <c r="AH140" s="288">
        <v>0</v>
      </c>
      <c r="AI140" s="288">
        <v>0</v>
      </c>
      <c r="AJ140" s="694">
        <v>0</v>
      </c>
      <c r="AK140" s="288">
        <v>1</v>
      </c>
      <c r="AL140" s="288">
        <v>0</v>
      </c>
      <c r="AM140" s="288">
        <v>1</v>
      </c>
      <c r="AN140" s="288">
        <v>0</v>
      </c>
      <c r="AO140" s="288">
        <v>0</v>
      </c>
      <c r="AP140" s="701">
        <v>1</v>
      </c>
      <c r="AQ140" s="701">
        <v>0</v>
      </c>
      <c r="AR140" s="701">
        <v>0</v>
      </c>
      <c r="AS140" s="671">
        <v>0</v>
      </c>
      <c r="AT140" s="671">
        <v>1</v>
      </c>
      <c r="AU140" s="671">
        <v>1</v>
      </c>
      <c r="AV140" s="671">
        <v>1</v>
      </c>
      <c r="AW140" s="671">
        <v>1</v>
      </c>
      <c r="AX140" s="671">
        <v>0</v>
      </c>
      <c r="AY140" s="671">
        <v>0</v>
      </c>
      <c r="AZ140" s="671">
        <v>0</v>
      </c>
      <c r="BA140" s="671">
        <v>0</v>
      </c>
      <c r="BB140" s="671">
        <v>0</v>
      </c>
      <c r="BC140" s="671">
        <v>1</v>
      </c>
      <c r="BD140" s="671">
        <v>0</v>
      </c>
      <c r="BE140" s="671">
        <v>0</v>
      </c>
      <c r="BF140" s="674">
        <v>0</v>
      </c>
      <c r="BG140" s="671">
        <v>6.2</v>
      </c>
      <c r="BH140" s="734">
        <v>2.7948367429999998</v>
      </c>
      <c r="BI140" s="734">
        <v>8.2487767620000003</v>
      </c>
      <c r="BJ140" s="734">
        <v>19.327732879999999</v>
      </c>
      <c r="BK140" s="734">
        <v>12.10013399</v>
      </c>
      <c r="BL140" s="734">
        <v>3.3295935650000001</v>
      </c>
      <c r="BM140" s="734">
        <v>11.782103579999999</v>
      </c>
      <c r="BN140" s="734">
        <v>73170</v>
      </c>
      <c r="BO140" s="734">
        <v>30.810957139999999</v>
      </c>
      <c r="BP140" s="734">
        <v>69.189042860000001</v>
      </c>
      <c r="BQ140" s="734">
        <v>13.64688595</v>
      </c>
      <c r="BR140" s="741">
        <v>1902</v>
      </c>
      <c r="BS140" s="672">
        <v>2001</v>
      </c>
      <c r="BT140" s="672">
        <v>0</v>
      </c>
      <c r="BU140" s="671" t="s">
        <v>992</v>
      </c>
      <c r="BV140" s="701" t="s">
        <v>993</v>
      </c>
      <c r="BW140" s="671">
        <v>24000</v>
      </c>
      <c r="BX140" s="672">
        <v>80000</v>
      </c>
      <c r="BY140" s="672">
        <v>80000</v>
      </c>
      <c r="BZ140" s="672">
        <v>80000</v>
      </c>
      <c r="CA140" s="671">
        <v>24000</v>
      </c>
      <c r="CB140" s="672">
        <v>80000</v>
      </c>
      <c r="CC140" s="671" t="s">
        <v>174</v>
      </c>
      <c r="CD140" s="671">
        <v>3</v>
      </c>
      <c r="CE140" s="671">
        <v>2</v>
      </c>
      <c r="CF140" s="671">
        <v>0</v>
      </c>
      <c r="CH140" s="667" t="s">
        <v>260</v>
      </c>
      <c r="CI140" s="747">
        <v>49320</v>
      </c>
      <c r="CJ140" s="746">
        <v>10.3</v>
      </c>
      <c r="CK140" s="746">
        <v>13.4</v>
      </c>
      <c r="CL140" s="746">
        <v>6.2</v>
      </c>
      <c r="CM140" s="746">
        <v>44.1</v>
      </c>
      <c r="CN140" s="747">
        <v>6213</v>
      </c>
      <c r="CO140" s="747">
        <v>126345</v>
      </c>
      <c r="CP140" s="746">
        <v>4.5</v>
      </c>
      <c r="CQ140" s="746">
        <v>3.5</v>
      </c>
      <c r="CR140" s="746">
        <v>18</v>
      </c>
      <c r="CS140" s="746">
        <v>30.9</v>
      </c>
      <c r="CT140" s="749">
        <v>1821</v>
      </c>
    </row>
    <row r="141" spans="1:98" ht="27.75" customHeight="1">
      <c r="A141" s="666" t="s">
        <v>1002</v>
      </c>
      <c r="B141" s="667" t="s">
        <v>1003</v>
      </c>
      <c r="C141" s="667" t="s">
        <v>275</v>
      </c>
      <c r="D141" s="667">
        <v>39</v>
      </c>
      <c r="E141" s="667" t="s">
        <v>158</v>
      </c>
      <c r="F141" s="667">
        <v>3</v>
      </c>
      <c r="G141" s="668">
        <v>100720</v>
      </c>
      <c r="H141" s="668">
        <v>45337</v>
      </c>
      <c r="I141" s="727">
        <v>1094250</v>
      </c>
      <c r="J141" s="718">
        <v>0.108</v>
      </c>
      <c r="K141" s="713">
        <f>Q141/I141</f>
        <v>0.69850399817226416</v>
      </c>
      <c r="L141" s="713">
        <f>R141/I141</f>
        <v>6.2965501485035408E-2</v>
      </c>
      <c r="M141" s="713">
        <f>S141/I141</f>
        <v>3.5119031299977156E-2</v>
      </c>
      <c r="N141" s="713">
        <f>T141/I141</f>
        <v>0.17544436828878227</v>
      </c>
      <c r="O141" s="713">
        <f>U141/I141</f>
        <v>4.1407356636965955E-3</v>
      </c>
      <c r="P141" s="713">
        <f>V141/I141</f>
        <v>2.2725154215215902E-2</v>
      </c>
      <c r="Q141" s="712">
        <v>764338</v>
      </c>
      <c r="R141" s="712">
        <v>68900</v>
      </c>
      <c r="S141" s="712">
        <v>38429</v>
      </c>
      <c r="T141" s="712">
        <v>191980</v>
      </c>
      <c r="U141" s="712">
        <v>4531</v>
      </c>
      <c r="V141" s="712">
        <v>24867</v>
      </c>
      <c r="W141" s="727">
        <v>8.6641424630000005E-2</v>
      </c>
      <c r="X141" s="667">
        <v>0</v>
      </c>
      <c r="Y141" s="716">
        <v>0.13</v>
      </c>
      <c r="Z141" s="669">
        <v>7.0000000000000007E-2</v>
      </c>
      <c r="AA141" s="716">
        <v>0.64</v>
      </c>
      <c r="AB141" s="668">
        <v>36791</v>
      </c>
      <c r="AC141" s="667">
        <v>3</v>
      </c>
      <c r="AD141" s="667" t="s">
        <v>1015</v>
      </c>
      <c r="AE141" s="667" t="s">
        <v>1016</v>
      </c>
      <c r="AF141" s="288" t="s">
        <v>1017</v>
      </c>
      <c r="AG141" s="288" t="s">
        <v>1018</v>
      </c>
      <c r="AH141" s="288">
        <v>0</v>
      </c>
      <c r="AI141" s="288">
        <v>0</v>
      </c>
      <c r="AJ141" s="694">
        <v>0</v>
      </c>
      <c r="AK141" s="288">
        <v>0</v>
      </c>
      <c r="AL141" s="288">
        <v>0</v>
      </c>
      <c r="AM141" s="288">
        <v>0</v>
      </c>
      <c r="AN141" s="288">
        <v>0</v>
      </c>
      <c r="AO141" s="288">
        <v>0</v>
      </c>
      <c r="AP141" s="701">
        <v>1</v>
      </c>
      <c r="AQ141" s="701">
        <v>0</v>
      </c>
      <c r="AR141" s="701">
        <v>0</v>
      </c>
      <c r="AS141" s="671">
        <v>0</v>
      </c>
      <c r="AT141" s="671">
        <v>0</v>
      </c>
      <c r="AU141" s="671">
        <v>5</v>
      </c>
      <c r="AV141" s="671">
        <v>0</v>
      </c>
      <c r="AW141" s="671">
        <v>2</v>
      </c>
      <c r="AX141" s="671">
        <v>0</v>
      </c>
      <c r="AY141" s="671">
        <v>0</v>
      </c>
      <c r="AZ141" s="671">
        <v>0</v>
      </c>
      <c r="BA141" s="671">
        <v>0</v>
      </c>
      <c r="BB141" s="671">
        <v>0</v>
      </c>
      <c r="BC141" s="671">
        <v>0</v>
      </c>
      <c r="BD141" s="671">
        <v>1</v>
      </c>
      <c r="BE141" s="671">
        <v>0</v>
      </c>
      <c r="BF141" s="674">
        <v>0</v>
      </c>
      <c r="BG141" s="671">
        <v>3</v>
      </c>
      <c r="BH141" s="734">
        <v>4.341446125</v>
      </c>
      <c r="BI141" s="734">
        <v>7.6513162499999998</v>
      </c>
      <c r="BJ141" s="734">
        <v>20.36366469</v>
      </c>
      <c r="BK141" s="734">
        <v>13.091273989999999</v>
      </c>
      <c r="BL141" s="734">
        <v>4.5476945720000002</v>
      </c>
      <c r="BM141" s="734">
        <v>11.22211774</v>
      </c>
      <c r="BN141" s="734">
        <v>81370</v>
      </c>
      <c r="BO141" s="734">
        <v>37.31187199</v>
      </c>
      <c r="BP141" s="734">
        <v>62.68812801</v>
      </c>
      <c r="BQ141" s="734">
        <v>14.45008202</v>
      </c>
      <c r="BR141" s="741">
        <v>148</v>
      </c>
      <c r="BS141" s="672">
        <v>2016</v>
      </c>
      <c r="BT141" s="672">
        <v>0</v>
      </c>
      <c r="BV141" s="671" t="s">
        <v>1019</v>
      </c>
      <c r="BW141" s="671">
        <v>1000</v>
      </c>
      <c r="BX141" s="672">
        <v>6000</v>
      </c>
      <c r="BY141" s="672">
        <v>6000</v>
      </c>
      <c r="BZ141" s="672">
        <v>6000</v>
      </c>
      <c r="CA141" s="671">
        <v>1000</v>
      </c>
      <c r="CB141" s="672">
        <v>6000</v>
      </c>
      <c r="CD141" s="671">
        <v>3</v>
      </c>
      <c r="CE141" s="671">
        <v>1</v>
      </c>
      <c r="CF141" s="671">
        <v>1</v>
      </c>
      <c r="CG141" s="667" t="s">
        <v>234</v>
      </c>
      <c r="CH141" s="667" t="s">
        <v>234</v>
      </c>
      <c r="CI141" s="747">
        <v>42850</v>
      </c>
      <c r="CJ141" s="746">
        <v>7</v>
      </c>
      <c r="CK141" s="746">
        <v>12.9</v>
      </c>
      <c r="CL141" s="746">
        <v>6</v>
      </c>
      <c r="CM141" s="746">
        <v>60.9</v>
      </c>
      <c r="CN141" s="746">
        <v>558</v>
      </c>
      <c r="CO141" s="747">
        <v>10774</v>
      </c>
      <c r="CP141" s="746">
        <v>13</v>
      </c>
      <c r="CQ141" s="746">
        <v>9.1999999999999993</v>
      </c>
      <c r="CR141" s="746">
        <v>17.600000000000001</v>
      </c>
      <c r="CS141" s="746">
        <v>22.8</v>
      </c>
      <c r="CT141" s="749">
        <v>135</v>
      </c>
    </row>
    <row r="142" spans="1:98" ht="27.75" customHeight="1">
      <c r="A142" s="666" t="s">
        <v>1002</v>
      </c>
      <c r="B142" s="667" t="s">
        <v>1003</v>
      </c>
      <c r="C142" s="667" t="s">
        <v>275</v>
      </c>
      <c r="D142" s="667">
        <v>39</v>
      </c>
      <c r="E142" s="667" t="s">
        <v>158</v>
      </c>
      <c r="F142" s="667">
        <v>3</v>
      </c>
      <c r="G142" s="668">
        <v>100720</v>
      </c>
      <c r="H142" s="668">
        <v>45337</v>
      </c>
      <c r="I142" s="727">
        <v>1094250</v>
      </c>
      <c r="J142" s="718">
        <v>0.108</v>
      </c>
      <c r="K142" s="713">
        <f>Q142/I142</f>
        <v>0.69850399817226416</v>
      </c>
      <c r="L142" s="713">
        <f>R142/I142</f>
        <v>6.2965501485035408E-2</v>
      </c>
      <c r="M142" s="713">
        <f>S142/I142</f>
        <v>3.5119031299977156E-2</v>
      </c>
      <c r="N142" s="713">
        <f>T142/I142</f>
        <v>0.17544436828878227</v>
      </c>
      <c r="O142" s="713">
        <f>U142/I142</f>
        <v>4.1407356636965955E-3</v>
      </c>
      <c r="P142" s="713">
        <f>V142/I142</f>
        <v>2.2725154215215902E-2</v>
      </c>
      <c r="Q142" s="712">
        <v>764338</v>
      </c>
      <c r="R142" s="712">
        <v>68900</v>
      </c>
      <c r="S142" s="712">
        <v>38429</v>
      </c>
      <c r="T142" s="712">
        <v>191980</v>
      </c>
      <c r="U142" s="712">
        <v>4531</v>
      </c>
      <c r="V142" s="712">
        <v>24867</v>
      </c>
      <c r="W142" s="727">
        <v>8.6641424630000005E-2</v>
      </c>
      <c r="X142" s="667">
        <v>0</v>
      </c>
      <c r="Y142" s="716">
        <v>0.13</v>
      </c>
      <c r="Z142" s="669">
        <v>7.0000000000000007E-2</v>
      </c>
      <c r="AA142" s="716">
        <v>0.64</v>
      </c>
      <c r="AB142" s="668">
        <v>36791</v>
      </c>
      <c r="AC142" s="667">
        <v>1</v>
      </c>
      <c r="AD142" s="667" t="s">
        <v>1004</v>
      </c>
      <c r="AE142" s="667" t="s">
        <v>1005</v>
      </c>
      <c r="AF142" s="288" t="s">
        <v>1006</v>
      </c>
      <c r="AG142" s="288" t="s">
        <v>1007</v>
      </c>
      <c r="AH142" s="288">
        <v>0</v>
      </c>
      <c r="AI142" s="288">
        <v>0</v>
      </c>
      <c r="AJ142" s="694">
        <v>1</v>
      </c>
      <c r="AK142" s="288">
        <v>1</v>
      </c>
      <c r="AL142" s="288">
        <v>1</v>
      </c>
      <c r="AM142" s="288">
        <v>0</v>
      </c>
      <c r="AN142" s="288">
        <v>0</v>
      </c>
      <c r="AO142" s="288">
        <v>0</v>
      </c>
      <c r="AP142" s="701">
        <v>0</v>
      </c>
      <c r="AQ142" s="701">
        <v>1</v>
      </c>
      <c r="AR142" s="701">
        <v>1</v>
      </c>
      <c r="AS142" s="671">
        <v>0</v>
      </c>
      <c r="AT142" s="671">
        <v>9</v>
      </c>
      <c r="AU142" s="671">
        <v>1</v>
      </c>
      <c r="AV142" s="671">
        <v>1</v>
      </c>
      <c r="AW142" s="671">
        <v>2</v>
      </c>
      <c r="AX142" s="671">
        <v>0</v>
      </c>
      <c r="AY142" s="671">
        <v>0</v>
      </c>
      <c r="AZ142" s="671">
        <v>0</v>
      </c>
      <c r="BA142" s="671">
        <v>0</v>
      </c>
      <c r="BB142" s="671">
        <v>0</v>
      </c>
      <c r="BC142" s="671">
        <v>0</v>
      </c>
      <c r="BD142" s="671">
        <v>0</v>
      </c>
      <c r="BE142" s="671">
        <v>0</v>
      </c>
      <c r="BF142" s="674">
        <v>0</v>
      </c>
      <c r="BG142" s="671">
        <v>3</v>
      </c>
      <c r="BH142" s="734">
        <v>4.341446125</v>
      </c>
      <c r="BI142" s="734">
        <v>7.6513162499999998</v>
      </c>
      <c r="BJ142" s="734">
        <v>20.36366469</v>
      </c>
      <c r="BK142" s="734">
        <v>13.091273989999999</v>
      </c>
      <c r="BL142" s="734">
        <v>4.5476945720000002</v>
      </c>
      <c r="BM142" s="734">
        <v>11.22211774</v>
      </c>
      <c r="BN142" s="734">
        <v>81370</v>
      </c>
      <c r="BO142" s="734">
        <v>37.31187199</v>
      </c>
      <c r="BP142" s="734">
        <v>62.68812801</v>
      </c>
      <c r="BQ142" s="734">
        <v>14.45008202</v>
      </c>
      <c r="BR142" s="741">
        <v>148</v>
      </c>
      <c r="BS142" s="672">
        <v>2023</v>
      </c>
      <c r="BT142" s="672">
        <v>1</v>
      </c>
      <c r="BV142" s="671" t="s">
        <v>1008</v>
      </c>
      <c r="BW142" s="671" t="s">
        <v>116</v>
      </c>
      <c r="BX142" s="672" t="s">
        <v>116</v>
      </c>
      <c r="BY142" s="672">
        <v>6000</v>
      </c>
      <c r="BZ142" s="672">
        <v>6000</v>
      </c>
      <c r="CA142" s="671">
        <v>1000</v>
      </c>
      <c r="CB142" s="672">
        <v>6000</v>
      </c>
      <c r="CD142" s="671">
        <v>3</v>
      </c>
      <c r="CE142" s="671">
        <v>1</v>
      </c>
      <c r="CF142" s="671">
        <v>1</v>
      </c>
      <c r="CH142" s="667" t="s">
        <v>234</v>
      </c>
      <c r="CI142" s="747">
        <v>42850</v>
      </c>
      <c r="CJ142" s="746">
        <v>7</v>
      </c>
      <c r="CK142" s="746">
        <v>12.9</v>
      </c>
      <c r="CL142" s="746">
        <v>6</v>
      </c>
      <c r="CM142" s="746">
        <v>60.9</v>
      </c>
      <c r="CN142" s="746">
        <v>558</v>
      </c>
      <c r="CO142" s="747">
        <v>10774</v>
      </c>
      <c r="CP142" s="746">
        <v>13</v>
      </c>
      <c r="CQ142" s="746">
        <v>9.1999999999999993</v>
      </c>
      <c r="CR142" s="746">
        <v>17.600000000000001</v>
      </c>
      <c r="CS142" s="746">
        <v>22.8</v>
      </c>
      <c r="CT142" s="749">
        <v>135</v>
      </c>
    </row>
    <row r="143" spans="1:98" ht="27.75" customHeight="1">
      <c r="A143" s="666" t="s">
        <v>1002</v>
      </c>
      <c r="B143" s="667" t="s">
        <v>1003</v>
      </c>
      <c r="C143" s="667" t="s">
        <v>275</v>
      </c>
      <c r="D143" s="667">
        <v>39</v>
      </c>
      <c r="E143" s="667" t="s">
        <v>158</v>
      </c>
      <c r="F143" s="667">
        <v>3</v>
      </c>
      <c r="G143" s="668">
        <v>100720</v>
      </c>
      <c r="H143" s="668">
        <v>45337</v>
      </c>
      <c r="I143" s="727">
        <v>1094250</v>
      </c>
      <c r="J143" s="718">
        <v>0.108</v>
      </c>
      <c r="K143" s="713">
        <f>Q143/I143</f>
        <v>0.69850399817226416</v>
      </c>
      <c r="L143" s="713">
        <f>R143/I143</f>
        <v>6.2965501485035408E-2</v>
      </c>
      <c r="M143" s="713">
        <f>S143/I143</f>
        <v>3.5119031299977156E-2</v>
      </c>
      <c r="N143" s="713">
        <f>T143/I143</f>
        <v>0.17544436828878227</v>
      </c>
      <c r="O143" s="713">
        <f>U143/I143</f>
        <v>4.1407356636965955E-3</v>
      </c>
      <c r="P143" s="713">
        <f>V143/I143</f>
        <v>2.2725154215215902E-2</v>
      </c>
      <c r="Q143" s="712">
        <v>764338</v>
      </c>
      <c r="R143" s="712">
        <v>68900</v>
      </c>
      <c r="S143" s="712">
        <v>38429</v>
      </c>
      <c r="T143" s="712">
        <v>191980</v>
      </c>
      <c r="U143" s="712">
        <v>4531</v>
      </c>
      <c r="V143" s="712">
        <v>24867</v>
      </c>
      <c r="W143" s="727">
        <v>8.6641424630000005E-2</v>
      </c>
      <c r="X143" s="712">
        <v>0</v>
      </c>
      <c r="Y143" s="716">
        <v>0.13</v>
      </c>
      <c r="Z143" s="669">
        <v>7.0000000000000007E-2</v>
      </c>
      <c r="AA143" s="716">
        <v>0.64</v>
      </c>
      <c r="AB143" s="668">
        <v>36791</v>
      </c>
      <c r="AC143" s="667">
        <v>3</v>
      </c>
      <c r="AD143" s="667" t="s">
        <v>1009</v>
      </c>
      <c r="AE143" s="667" t="s">
        <v>1010</v>
      </c>
      <c r="AF143" s="288" t="s">
        <v>1011</v>
      </c>
      <c r="AG143" s="288" t="s">
        <v>1012</v>
      </c>
      <c r="AH143" s="288">
        <v>0</v>
      </c>
      <c r="AI143" s="288">
        <v>0</v>
      </c>
      <c r="AJ143" s="694">
        <v>0</v>
      </c>
      <c r="AK143" s="288">
        <v>0</v>
      </c>
      <c r="AL143" s="288">
        <v>0</v>
      </c>
      <c r="AM143" s="288">
        <v>0</v>
      </c>
      <c r="AN143" s="288">
        <v>0</v>
      </c>
      <c r="AO143" s="288">
        <v>0</v>
      </c>
      <c r="AP143" s="701">
        <v>1</v>
      </c>
      <c r="AQ143" s="701">
        <v>0</v>
      </c>
      <c r="AR143" s="701">
        <v>0</v>
      </c>
      <c r="AS143" s="671">
        <v>0</v>
      </c>
      <c r="AT143" s="671">
        <v>3</v>
      </c>
      <c r="AU143" s="671">
        <v>1</v>
      </c>
      <c r="AV143" s="671">
        <v>1</v>
      </c>
      <c r="AW143" s="671">
        <v>2</v>
      </c>
      <c r="AX143" s="671">
        <v>0</v>
      </c>
      <c r="AY143" s="671">
        <v>0</v>
      </c>
      <c r="AZ143" s="671">
        <v>0</v>
      </c>
      <c r="BA143" s="671">
        <v>0</v>
      </c>
      <c r="BB143" s="671">
        <v>0</v>
      </c>
      <c r="BC143" s="671">
        <v>0</v>
      </c>
      <c r="BD143" s="671">
        <v>0</v>
      </c>
      <c r="BE143" s="671">
        <v>0</v>
      </c>
      <c r="BF143" s="674">
        <v>0</v>
      </c>
      <c r="BG143" s="671">
        <v>3</v>
      </c>
      <c r="BH143" s="734">
        <v>4.341446125</v>
      </c>
      <c r="BI143" s="734">
        <v>7.6513162499999998</v>
      </c>
      <c r="BJ143" s="734">
        <v>20.36366469</v>
      </c>
      <c r="BK143" s="734">
        <v>13.091273989999999</v>
      </c>
      <c r="BL143" s="734">
        <v>4.5476945720000002</v>
      </c>
      <c r="BM143" s="734">
        <v>11.22211774</v>
      </c>
      <c r="BN143" s="734">
        <v>81370</v>
      </c>
      <c r="BO143" s="734">
        <v>37.31187199</v>
      </c>
      <c r="BP143" s="734">
        <v>62.68812801</v>
      </c>
      <c r="BQ143" s="734">
        <v>14.45008202</v>
      </c>
      <c r="BR143" s="741">
        <v>148</v>
      </c>
      <c r="BS143" s="672">
        <v>2022</v>
      </c>
      <c r="BT143" s="672">
        <v>1</v>
      </c>
      <c r="BV143" s="671" t="s">
        <v>1013</v>
      </c>
      <c r="BW143" s="671" t="s">
        <v>116</v>
      </c>
      <c r="BX143" s="672" t="s">
        <v>116</v>
      </c>
      <c r="BY143" s="672">
        <v>6000</v>
      </c>
      <c r="BZ143" s="672">
        <v>6000</v>
      </c>
      <c r="CA143" s="671">
        <v>1000</v>
      </c>
      <c r="CB143" s="672">
        <v>6000</v>
      </c>
      <c r="CD143" s="671">
        <v>1</v>
      </c>
      <c r="CG143" s="667" t="s">
        <v>314</v>
      </c>
      <c r="CH143" s="667" t="s">
        <v>1014</v>
      </c>
      <c r="CI143" s="747">
        <v>42850</v>
      </c>
      <c r="CJ143" s="746">
        <v>7</v>
      </c>
      <c r="CK143" s="746">
        <v>12.9</v>
      </c>
      <c r="CL143" s="746">
        <v>6</v>
      </c>
      <c r="CM143" s="746">
        <v>60.9</v>
      </c>
      <c r="CN143" s="746">
        <v>558</v>
      </c>
      <c r="CO143" s="747">
        <v>10774</v>
      </c>
      <c r="CP143" s="746">
        <v>13</v>
      </c>
      <c r="CQ143" s="746">
        <v>9.1999999999999993</v>
      </c>
      <c r="CR143" s="746">
        <v>17.600000000000001</v>
      </c>
      <c r="CS143" s="746">
        <v>22.8</v>
      </c>
      <c r="CT143" s="749">
        <v>135</v>
      </c>
    </row>
    <row r="144" spans="1:98" ht="27.75" customHeight="1">
      <c r="A144" s="666" t="s">
        <v>1020</v>
      </c>
      <c r="B144" s="667" t="s">
        <v>1021</v>
      </c>
      <c r="C144" s="667" t="s">
        <v>308</v>
      </c>
      <c r="D144" s="667">
        <v>40</v>
      </c>
      <c r="E144" s="667" t="s">
        <v>99</v>
      </c>
      <c r="F144" s="667">
        <v>1</v>
      </c>
      <c r="G144" s="668">
        <v>87540</v>
      </c>
      <c r="H144" s="668">
        <v>38929</v>
      </c>
      <c r="I144" s="727">
        <v>5142750</v>
      </c>
      <c r="J144" s="718">
        <v>0.14000000000000001</v>
      </c>
      <c r="K144" s="713">
        <f>Q144/I144</f>
        <v>0.65182344076612708</v>
      </c>
      <c r="L144" s="713">
        <f>R144/I144</f>
        <v>0.2633452919158038</v>
      </c>
      <c r="M144" s="713">
        <f>S144/I144</f>
        <v>1.988741432113169E-2</v>
      </c>
      <c r="N144" s="713">
        <f>T144/I144</f>
        <v>6.7698993729036025E-2</v>
      </c>
      <c r="O144" s="713">
        <f>U144/I144</f>
        <v>3.7478003013951679E-3</v>
      </c>
      <c r="P144" s="713">
        <f>V144/I144</f>
        <v>2.0040639735550047E-2</v>
      </c>
      <c r="Q144" s="712">
        <v>3352165</v>
      </c>
      <c r="R144" s="712">
        <v>1354319</v>
      </c>
      <c r="S144" s="712">
        <v>102276</v>
      </c>
      <c r="T144" s="712">
        <v>348159</v>
      </c>
      <c r="U144" s="712">
        <v>19274</v>
      </c>
      <c r="V144" s="712">
        <v>103064</v>
      </c>
      <c r="W144" s="727">
        <v>18.785529650000001</v>
      </c>
      <c r="X144" s="667">
        <v>0.7</v>
      </c>
      <c r="Y144" s="716">
        <v>0.14000000000000001</v>
      </c>
      <c r="Z144" s="669">
        <v>0.09</v>
      </c>
      <c r="AA144" s="716">
        <v>0.6</v>
      </c>
      <c r="AB144" s="668">
        <v>32635</v>
      </c>
      <c r="AC144" s="667">
        <v>2</v>
      </c>
      <c r="AD144" s="667" t="s">
        <v>1022</v>
      </c>
      <c r="AE144" s="667" t="s">
        <v>1023</v>
      </c>
      <c r="AF144" s="288" t="s">
        <v>1024</v>
      </c>
      <c r="AG144" s="288" t="s">
        <v>1025</v>
      </c>
      <c r="AH144" s="288">
        <v>0</v>
      </c>
      <c r="AI144" s="288">
        <v>0</v>
      </c>
      <c r="AJ144" s="694">
        <v>0</v>
      </c>
      <c r="AK144" s="288">
        <v>0</v>
      </c>
      <c r="AL144" s="288">
        <v>0</v>
      </c>
      <c r="AM144" s="288">
        <v>0</v>
      </c>
      <c r="AN144" s="288">
        <v>0</v>
      </c>
      <c r="AO144" s="288">
        <v>0</v>
      </c>
      <c r="AP144" s="701">
        <v>1</v>
      </c>
      <c r="AQ144" s="701">
        <v>0</v>
      </c>
      <c r="AR144" s="701">
        <v>0</v>
      </c>
      <c r="AS144" s="671">
        <v>0</v>
      </c>
      <c r="AT144" s="671">
        <v>0</v>
      </c>
      <c r="AU144" s="671">
        <v>3</v>
      </c>
      <c r="AV144" s="671">
        <v>0</v>
      </c>
      <c r="AW144" s="671">
        <v>0</v>
      </c>
      <c r="AX144" s="671">
        <v>0</v>
      </c>
      <c r="AY144" s="671">
        <v>0</v>
      </c>
      <c r="AZ144" s="671">
        <v>0</v>
      </c>
      <c r="BA144" s="671">
        <v>0</v>
      </c>
      <c r="BB144" s="671">
        <v>1</v>
      </c>
      <c r="BC144" s="671">
        <v>1</v>
      </c>
      <c r="BD144" s="671">
        <v>0</v>
      </c>
      <c r="BE144" s="671">
        <v>0</v>
      </c>
      <c r="BF144" s="674">
        <v>0</v>
      </c>
      <c r="BG144" s="671">
        <v>5.4</v>
      </c>
      <c r="BH144" s="734">
        <v>3.0112733340000002</v>
      </c>
      <c r="BI144" s="734">
        <v>9.4100682300000003</v>
      </c>
      <c r="BJ144" s="734">
        <v>17.857455009999999</v>
      </c>
      <c r="BK144" s="734">
        <v>10.344300799999999</v>
      </c>
      <c r="BL144" s="734">
        <v>1.41818065</v>
      </c>
      <c r="BM144" s="734">
        <v>14.35028703</v>
      </c>
      <c r="BN144" s="734">
        <v>63623</v>
      </c>
      <c r="BO144" s="734">
        <v>29.085431410000002</v>
      </c>
      <c r="BP144" s="734">
        <v>70.914568590000002</v>
      </c>
      <c r="BQ144" s="734">
        <v>10.52288955</v>
      </c>
      <c r="BR144" s="741">
        <v>511</v>
      </c>
      <c r="BS144" s="672">
        <v>2002</v>
      </c>
      <c r="BT144" s="672">
        <v>0</v>
      </c>
      <c r="BU144" s="671" t="s">
        <v>770</v>
      </c>
      <c r="BV144" s="671" t="s">
        <v>1026</v>
      </c>
      <c r="BW144" s="671" t="s">
        <v>116</v>
      </c>
      <c r="BX144" s="672" t="s">
        <v>116</v>
      </c>
      <c r="CC144" s="671" t="s">
        <v>763</v>
      </c>
      <c r="CD144" s="671">
        <v>3</v>
      </c>
      <c r="CE144" s="671">
        <v>2</v>
      </c>
      <c r="CF144" s="671">
        <v>1</v>
      </c>
      <c r="CG144" s="667" t="s">
        <v>1027</v>
      </c>
      <c r="CH144" s="667" t="s">
        <v>386</v>
      </c>
      <c r="CI144" s="747">
        <v>42010</v>
      </c>
      <c r="CJ144" s="746">
        <v>11.6</v>
      </c>
      <c r="CK144" s="746">
        <v>14.1</v>
      </c>
      <c r="CL144" s="746">
        <v>9</v>
      </c>
      <c r="CM144" s="746">
        <v>40.9</v>
      </c>
      <c r="CN144" s="747">
        <v>2382</v>
      </c>
      <c r="CO144" s="747">
        <v>55489</v>
      </c>
      <c r="CP144" s="746">
        <v>19.7</v>
      </c>
      <c r="CQ144" s="746">
        <v>6.4</v>
      </c>
      <c r="CR144" s="746">
        <v>22.4</v>
      </c>
      <c r="CS144" s="746">
        <v>41.5</v>
      </c>
      <c r="CT144" s="749">
        <v>493</v>
      </c>
    </row>
    <row r="145" spans="1:98" ht="27.75" customHeight="1">
      <c r="A145" s="666" t="s">
        <v>1028</v>
      </c>
      <c r="B145" s="667" t="s">
        <v>1029</v>
      </c>
      <c r="C145" s="667" t="s">
        <v>465</v>
      </c>
      <c r="D145" s="667">
        <v>41</v>
      </c>
      <c r="E145" s="667" t="s">
        <v>99</v>
      </c>
      <c r="F145" s="667">
        <v>1</v>
      </c>
      <c r="G145" s="668">
        <v>81880</v>
      </c>
      <c r="H145" s="668">
        <v>41170</v>
      </c>
      <c r="I145" s="727">
        <v>890342</v>
      </c>
      <c r="J145" s="718">
        <v>0.125</v>
      </c>
      <c r="K145" s="713">
        <f>Q145/I145</f>
        <v>0.82467186766433576</v>
      </c>
      <c r="L145" s="713">
        <f>R145/I145</f>
        <v>2.4940977736645019E-2</v>
      </c>
      <c r="M145" s="713">
        <f>S145/I145</f>
        <v>1.7818995397274304E-2</v>
      </c>
      <c r="N145" s="713">
        <f>T145/I145</f>
        <v>4.9989779208439007E-2</v>
      </c>
      <c r="O145" s="713">
        <f>U145/I145</f>
        <v>7.8755130051148883E-2</v>
      </c>
      <c r="P145" s="713">
        <f>V145/I145</f>
        <v>2.481069072334002E-2</v>
      </c>
      <c r="Q145" s="712">
        <v>734240</v>
      </c>
      <c r="R145" s="712">
        <v>22206</v>
      </c>
      <c r="S145" s="712">
        <v>15865</v>
      </c>
      <c r="T145" s="712">
        <v>44508</v>
      </c>
      <c r="U145" s="712">
        <v>70119</v>
      </c>
      <c r="V145" s="712">
        <v>22090</v>
      </c>
      <c r="W145" s="727">
        <v>57.993103910000002</v>
      </c>
      <c r="X145" s="667">
        <v>2.8</v>
      </c>
      <c r="Y145" s="716">
        <v>0.129</v>
      </c>
      <c r="Z145" s="669">
        <v>0.05</v>
      </c>
      <c r="AA145" s="716">
        <v>0.73</v>
      </c>
      <c r="AB145" s="668">
        <v>32012</v>
      </c>
      <c r="AC145" s="667">
        <v>2</v>
      </c>
      <c r="AD145" s="667" t="s">
        <v>1030</v>
      </c>
      <c r="AE145" s="667" t="s">
        <v>1031</v>
      </c>
      <c r="AF145" s="288" t="s">
        <v>1032</v>
      </c>
      <c r="AG145" s="288" t="s">
        <v>172</v>
      </c>
      <c r="AH145" s="288">
        <v>0</v>
      </c>
      <c r="AI145" s="288">
        <v>0</v>
      </c>
      <c r="AJ145" s="694">
        <v>0</v>
      </c>
      <c r="AK145" s="288">
        <v>0</v>
      </c>
      <c r="AL145" s="288">
        <v>0</v>
      </c>
      <c r="AM145" s="288">
        <v>1</v>
      </c>
      <c r="AN145" s="288">
        <v>0</v>
      </c>
      <c r="AO145" s="288">
        <v>0</v>
      </c>
      <c r="AP145" s="701">
        <v>1</v>
      </c>
      <c r="AQ145" s="701">
        <v>1</v>
      </c>
      <c r="AR145" s="701">
        <v>0</v>
      </c>
      <c r="AS145" s="671">
        <v>0</v>
      </c>
      <c r="AT145" s="671">
        <v>6</v>
      </c>
      <c r="AU145" s="671">
        <v>1</v>
      </c>
      <c r="AV145" s="671">
        <v>1</v>
      </c>
      <c r="AW145" s="671">
        <v>2</v>
      </c>
      <c r="AX145" s="671">
        <v>0</v>
      </c>
      <c r="AY145" s="671">
        <v>0</v>
      </c>
      <c r="AZ145" s="671">
        <v>0</v>
      </c>
      <c r="BA145" s="671">
        <v>0</v>
      </c>
      <c r="BB145" s="671">
        <v>0</v>
      </c>
      <c r="BC145" s="671">
        <v>0</v>
      </c>
      <c r="BD145" s="671">
        <v>0</v>
      </c>
      <c r="BE145" s="671">
        <v>0</v>
      </c>
      <c r="BF145" s="674">
        <v>0</v>
      </c>
      <c r="BG145" s="671">
        <v>6.7</v>
      </c>
      <c r="BH145" s="734">
        <v>2.6754040940000001</v>
      </c>
      <c r="BI145" s="734">
        <v>11.5665029</v>
      </c>
      <c r="BJ145" s="734">
        <v>19.637688690000001</v>
      </c>
      <c r="BK145" s="734">
        <v>8.3460733529999995</v>
      </c>
      <c r="BL145" s="734">
        <v>2.0977726649999999</v>
      </c>
      <c r="BM145" s="734">
        <v>12.25980917</v>
      </c>
      <c r="BN145" s="734">
        <v>69457</v>
      </c>
      <c r="BO145" s="734">
        <v>31.565968640000001</v>
      </c>
      <c r="BP145" s="734">
        <v>68.434031360000006</v>
      </c>
      <c r="BQ145" s="734">
        <v>8.1396540819999998</v>
      </c>
      <c r="BR145" s="741">
        <v>64</v>
      </c>
      <c r="BS145" s="672">
        <v>2004</v>
      </c>
      <c r="BT145" s="672">
        <v>0</v>
      </c>
      <c r="BU145" s="671" t="s">
        <v>1033</v>
      </c>
      <c r="BV145" s="671" t="s">
        <v>1034</v>
      </c>
      <c r="BW145" s="671">
        <v>15000</v>
      </c>
      <c r="BX145" s="672">
        <v>215000</v>
      </c>
      <c r="BY145" s="672">
        <f>SUM(BX144:BX145)/2</f>
        <v>107500</v>
      </c>
      <c r="BZ145" s="672">
        <f>SUM(BX144:BX145)/2</f>
        <v>107500</v>
      </c>
      <c r="CA145" s="671">
        <v>2500</v>
      </c>
      <c r="CB145" s="672">
        <v>215000</v>
      </c>
      <c r="CC145" s="671" t="s">
        <v>153</v>
      </c>
      <c r="CD145" s="671">
        <v>3</v>
      </c>
      <c r="CE145" s="671">
        <v>1</v>
      </c>
      <c r="CF145" s="671">
        <v>1</v>
      </c>
      <c r="CG145" s="667" t="s">
        <v>174</v>
      </c>
      <c r="CH145" s="667" t="s">
        <v>1035</v>
      </c>
      <c r="CI145" s="747">
        <v>45340</v>
      </c>
      <c r="CJ145" s="746">
        <v>8.3000000000000007</v>
      </c>
      <c r="CK145" s="746">
        <v>13.8</v>
      </c>
      <c r="CL145" s="746">
        <v>8.1999999999999993</v>
      </c>
      <c r="CM145" s="746">
        <v>47.2</v>
      </c>
      <c r="CN145" s="746">
        <v>672</v>
      </c>
      <c r="CO145" s="747">
        <v>10216</v>
      </c>
      <c r="CP145" s="746">
        <v>7.1</v>
      </c>
      <c r="CQ145" s="746">
        <v>5.3</v>
      </c>
      <c r="CR145" s="746">
        <v>22.3</v>
      </c>
      <c r="CS145" s="746">
        <v>36.200000000000003</v>
      </c>
      <c r="CT145" s="749">
        <v>65</v>
      </c>
    </row>
    <row r="146" spans="1:98" ht="27.75" customHeight="1">
      <c r="A146" s="666" t="s">
        <v>1028</v>
      </c>
      <c r="B146" s="667" t="s">
        <v>1029</v>
      </c>
      <c r="C146" s="667" t="s">
        <v>465</v>
      </c>
      <c r="D146" s="667">
        <v>41</v>
      </c>
      <c r="E146" s="667" t="s">
        <v>99</v>
      </c>
      <c r="F146" s="667">
        <v>1</v>
      </c>
      <c r="G146" s="668">
        <v>81880</v>
      </c>
      <c r="H146" s="668">
        <v>41170</v>
      </c>
      <c r="I146" s="727">
        <v>890342</v>
      </c>
      <c r="J146" s="718">
        <v>0.125</v>
      </c>
      <c r="K146" s="713">
        <f>Q146/I146</f>
        <v>0.82467186766433576</v>
      </c>
      <c r="L146" s="713">
        <f>R146/I146</f>
        <v>2.4940977736645019E-2</v>
      </c>
      <c r="M146" s="713">
        <f>S146/I146</f>
        <v>1.7818995397274304E-2</v>
      </c>
      <c r="N146" s="713">
        <f>T146/I146</f>
        <v>4.9989779208439007E-2</v>
      </c>
      <c r="O146" s="713">
        <f>U146/I146</f>
        <v>7.8755130051148883E-2</v>
      </c>
      <c r="P146" s="713">
        <f>V146/I146</f>
        <v>2.481069072334002E-2</v>
      </c>
      <c r="Q146" s="712">
        <v>734240</v>
      </c>
      <c r="R146" s="712">
        <v>22206</v>
      </c>
      <c r="S146" s="712">
        <v>15865</v>
      </c>
      <c r="T146" s="712">
        <v>44508</v>
      </c>
      <c r="U146" s="712">
        <v>70119</v>
      </c>
      <c r="V146" s="712">
        <v>22090</v>
      </c>
      <c r="W146" s="727">
        <v>57.993103910000002</v>
      </c>
      <c r="X146" s="667">
        <v>2.8</v>
      </c>
      <c r="Y146" s="716">
        <v>0.129</v>
      </c>
      <c r="Z146" s="669">
        <v>0.05</v>
      </c>
      <c r="AA146" s="716">
        <v>0.73</v>
      </c>
      <c r="AB146" s="668">
        <v>32012</v>
      </c>
      <c r="AC146" s="667">
        <v>2</v>
      </c>
      <c r="AD146" s="667" t="s">
        <v>1036</v>
      </c>
      <c r="AE146" s="667" t="s">
        <v>1037</v>
      </c>
      <c r="AF146" s="288" t="s">
        <v>1038</v>
      </c>
      <c r="AG146" s="288" t="s">
        <v>963</v>
      </c>
      <c r="AH146" s="288">
        <v>0</v>
      </c>
      <c r="AI146" s="288">
        <v>0</v>
      </c>
      <c r="AJ146" s="694">
        <v>0</v>
      </c>
      <c r="AK146" s="288">
        <v>1</v>
      </c>
      <c r="AL146" s="288">
        <v>1</v>
      </c>
      <c r="AM146" s="288">
        <v>0</v>
      </c>
      <c r="AN146" s="288">
        <v>0</v>
      </c>
      <c r="AO146" s="288">
        <v>0</v>
      </c>
      <c r="AP146" s="701">
        <v>1</v>
      </c>
      <c r="AQ146" s="701">
        <v>0</v>
      </c>
      <c r="AR146" s="701">
        <v>0</v>
      </c>
      <c r="AS146" s="671">
        <v>0</v>
      </c>
      <c r="AT146" s="671">
        <v>9</v>
      </c>
      <c r="AU146" s="671">
        <v>1</v>
      </c>
      <c r="AV146" s="671">
        <v>1</v>
      </c>
      <c r="AW146" s="671">
        <v>2</v>
      </c>
      <c r="AX146" s="671">
        <v>0</v>
      </c>
      <c r="AY146" s="671">
        <v>0</v>
      </c>
      <c r="AZ146" s="671">
        <v>0</v>
      </c>
      <c r="BA146" s="671">
        <v>0</v>
      </c>
      <c r="BB146" s="671">
        <v>0</v>
      </c>
      <c r="BC146" s="671">
        <v>0</v>
      </c>
      <c r="BD146" s="671">
        <v>0</v>
      </c>
      <c r="BE146" s="671">
        <v>0</v>
      </c>
      <c r="BF146" s="674">
        <v>0</v>
      </c>
      <c r="BG146" s="671">
        <v>6.7</v>
      </c>
      <c r="BH146" s="734">
        <v>2.6754040940000001</v>
      </c>
      <c r="BI146" s="734">
        <v>11.5665029</v>
      </c>
      <c r="BJ146" s="734">
        <v>19.637688690000001</v>
      </c>
      <c r="BK146" s="734">
        <v>8.3460733529999995</v>
      </c>
      <c r="BL146" s="734">
        <v>2.0977726649999999</v>
      </c>
      <c r="BM146" s="734">
        <v>12.25980917</v>
      </c>
      <c r="BN146" s="734">
        <v>69457</v>
      </c>
      <c r="BO146" s="734">
        <v>31.565968640000001</v>
      </c>
      <c r="BP146" s="734">
        <v>68.434031360000006</v>
      </c>
      <c r="BQ146" s="734">
        <v>8.1396540819999998</v>
      </c>
      <c r="BR146" s="741">
        <v>64</v>
      </c>
      <c r="BS146" s="672">
        <v>2021</v>
      </c>
      <c r="BT146" s="672">
        <v>1</v>
      </c>
      <c r="BU146" s="671" t="s">
        <v>1039</v>
      </c>
      <c r="BV146" s="671" t="s">
        <v>1040</v>
      </c>
      <c r="BW146" s="671">
        <v>2500</v>
      </c>
      <c r="BX146" s="672">
        <v>50000</v>
      </c>
      <c r="BY146" s="672">
        <v>132500</v>
      </c>
      <c r="BZ146" s="672">
        <v>132500</v>
      </c>
      <c r="CA146" s="672">
        <v>2500</v>
      </c>
      <c r="CB146" s="672">
        <v>215000</v>
      </c>
      <c r="CC146" s="671" t="s">
        <v>153</v>
      </c>
      <c r="CD146" s="671">
        <v>3</v>
      </c>
      <c r="CE146" s="671">
        <v>2</v>
      </c>
      <c r="CF146" s="671">
        <v>0</v>
      </c>
      <c r="CG146" s="667" t="s">
        <v>1041</v>
      </c>
      <c r="CH146" s="667" t="s">
        <v>260</v>
      </c>
      <c r="CI146" s="747">
        <v>45340</v>
      </c>
      <c r="CJ146" s="746">
        <v>8.3000000000000007</v>
      </c>
      <c r="CK146" s="746">
        <v>13.8</v>
      </c>
      <c r="CL146" s="746">
        <v>8.1999999999999993</v>
      </c>
      <c r="CM146" s="746">
        <v>47.2</v>
      </c>
      <c r="CN146" s="746">
        <v>672</v>
      </c>
      <c r="CO146" s="747">
        <v>10216</v>
      </c>
      <c r="CP146" s="746">
        <v>7.1</v>
      </c>
      <c r="CQ146" s="746">
        <v>5.3</v>
      </c>
      <c r="CR146" s="746">
        <v>22.3</v>
      </c>
      <c r="CS146" s="746">
        <v>36.200000000000003</v>
      </c>
      <c r="CT146" s="749">
        <v>65</v>
      </c>
    </row>
    <row r="147" spans="1:98" ht="27.75" customHeight="1">
      <c r="A147" s="666" t="s">
        <v>1042</v>
      </c>
      <c r="B147" s="667" t="s">
        <v>1043</v>
      </c>
      <c r="C147" s="667" t="s">
        <v>98</v>
      </c>
      <c r="D147" s="667">
        <v>42</v>
      </c>
      <c r="E147" s="667" t="s">
        <v>99</v>
      </c>
      <c r="F147" s="667">
        <v>1</v>
      </c>
      <c r="G147" s="668">
        <v>84650</v>
      </c>
      <c r="H147" s="668">
        <v>40280</v>
      </c>
      <c r="I147" s="727">
        <v>6923772</v>
      </c>
      <c r="J147" s="718">
        <v>0.13300000000000001</v>
      </c>
      <c r="K147" s="713">
        <f>Q147/I147</f>
        <v>0.74256734623843768</v>
      </c>
      <c r="L147" s="713">
        <f>R147/I147</f>
        <v>0.16661727162592876</v>
      </c>
      <c r="M147" s="713">
        <f>S147/I147</f>
        <v>2.0420516446815407E-2</v>
      </c>
      <c r="N147" s="713">
        <f>T147/I147</f>
        <v>6.4922703982742358E-2</v>
      </c>
      <c r="O147" s="713">
        <f>U147/I147</f>
        <v>2.9281726781297825E-3</v>
      </c>
      <c r="P147" s="713">
        <f>V147/I147</f>
        <v>2.0356678411709687E-2</v>
      </c>
      <c r="Q147" s="712">
        <v>5141367</v>
      </c>
      <c r="R147" s="712">
        <v>1153620</v>
      </c>
      <c r="S147" s="712">
        <v>141387</v>
      </c>
      <c r="T147" s="712">
        <v>449510</v>
      </c>
      <c r="U147" s="712">
        <v>20274</v>
      </c>
      <c r="V147" s="712">
        <v>140945</v>
      </c>
      <c r="W147" s="727">
        <v>25.570814840000001</v>
      </c>
      <c r="X147" s="667">
        <v>0.9</v>
      </c>
      <c r="Y147" s="716">
        <v>0.123</v>
      </c>
      <c r="Z147" s="669">
        <v>0.09</v>
      </c>
      <c r="AA147" s="716">
        <v>0.53</v>
      </c>
      <c r="AB147" s="668">
        <v>26852</v>
      </c>
      <c r="AC147" s="667">
        <v>2</v>
      </c>
      <c r="AD147" s="667" t="s">
        <v>1044</v>
      </c>
      <c r="AE147" s="667" t="s">
        <v>1045</v>
      </c>
      <c r="AF147" s="288" t="s">
        <v>1046</v>
      </c>
      <c r="AG147" s="288" t="s">
        <v>1047</v>
      </c>
      <c r="AH147" s="288">
        <v>1</v>
      </c>
      <c r="AI147" s="288">
        <v>0</v>
      </c>
      <c r="AJ147" s="694">
        <v>0</v>
      </c>
      <c r="AK147" s="288">
        <v>0</v>
      </c>
      <c r="AL147" s="288">
        <v>0</v>
      </c>
      <c r="AM147" s="288">
        <v>0</v>
      </c>
      <c r="AN147" s="288">
        <v>0</v>
      </c>
      <c r="AO147" s="288">
        <v>0</v>
      </c>
      <c r="AP147" s="701">
        <v>1</v>
      </c>
      <c r="AQ147" s="701">
        <v>1</v>
      </c>
      <c r="AR147" s="701">
        <v>0</v>
      </c>
      <c r="AS147" s="671">
        <v>0</v>
      </c>
      <c r="AT147" s="671">
        <v>0</v>
      </c>
      <c r="AU147" s="671">
        <v>2</v>
      </c>
      <c r="AV147" s="671">
        <v>0</v>
      </c>
      <c r="AW147" s="671">
        <v>1</v>
      </c>
      <c r="AX147" s="671">
        <v>0</v>
      </c>
      <c r="AY147" s="671">
        <v>0</v>
      </c>
      <c r="AZ147" s="671">
        <v>1</v>
      </c>
      <c r="BA147" s="671">
        <v>1</v>
      </c>
      <c r="BB147" s="671">
        <v>0</v>
      </c>
      <c r="BC147" s="671">
        <v>0</v>
      </c>
      <c r="BD147" s="671">
        <v>0</v>
      </c>
      <c r="BE147" s="671">
        <v>0</v>
      </c>
      <c r="BF147" s="671">
        <v>1</v>
      </c>
      <c r="BG147" s="671">
        <v>5.9</v>
      </c>
      <c r="BH147" s="734">
        <v>3.5772198350000002</v>
      </c>
      <c r="BI147" s="734">
        <v>7.4411390009999998</v>
      </c>
      <c r="BJ147" s="734">
        <v>17.716884690000001</v>
      </c>
      <c r="BK147" s="734">
        <v>9.8175900059999996</v>
      </c>
      <c r="BL147" s="734">
        <v>2.061810081</v>
      </c>
      <c r="BM147" s="734">
        <v>13.95925971</v>
      </c>
      <c r="BN147" s="734">
        <v>64035</v>
      </c>
      <c r="BO147" s="734">
        <v>32.941423589999999</v>
      </c>
      <c r="BP147" s="734">
        <v>67.058576410000001</v>
      </c>
      <c r="BQ147" s="734">
        <v>11.683885269999999</v>
      </c>
      <c r="BR147" s="741">
        <v>680</v>
      </c>
      <c r="BS147" s="672">
        <v>2014</v>
      </c>
      <c r="BT147" s="672">
        <v>0</v>
      </c>
      <c r="BV147" s="671" t="s">
        <v>1048</v>
      </c>
      <c r="BW147" s="671">
        <v>5000</v>
      </c>
      <c r="BX147" s="672">
        <v>5000</v>
      </c>
      <c r="BY147" s="672">
        <v>6000</v>
      </c>
      <c r="BZ147" s="672">
        <v>6000</v>
      </c>
      <c r="CA147" s="672">
        <v>3500</v>
      </c>
      <c r="CB147" s="672">
        <v>7000</v>
      </c>
      <c r="CD147" s="671">
        <v>3</v>
      </c>
      <c r="CE147" s="671">
        <v>1</v>
      </c>
      <c r="CF147" s="671">
        <v>1</v>
      </c>
      <c r="CG147" s="667" t="s">
        <v>234</v>
      </c>
      <c r="CH147" s="667" t="s">
        <v>1049</v>
      </c>
      <c r="CI147" s="747">
        <v>44010</v>
      </c>
      <c r="CJ147" s="746">
        <v>12</v>
      </c>
      <c r="CK147" s="746">
        <v>15.4</v>
      </c>
      <c r="CL147" s="746">
        <v>9.9</v>
      </c>
      <c r="CM147" s="746">
        <v>44.5</v>
      </c>
      <c r="CN147" s="747">
        <v>2803</v>
      </c>
      <c r="CO147" s="747">
        <v>64747</v>
      </c>
      <c r="CP147" s="746">
        <v>10.4</v>
      </c>
      <c r="CQ147" s="746">
        <v>7.9</v>
      </c>
      <c r="CR147" s="746">
        <v>21.5</v>
      </c>
      <c r="CS147" s="746">
        <v>41.4</v>
      </c>
      <c r="CT147" s="749">
        <v>752</v>
      </c>
    </row>
    <row r="148" spans="1:98" ht="27.75" customHeight="1">
      <c r="A148" s="666" t="s">
        <v>1042</v>
      </c>
      <c r="B148" s="667" t="s">
        <v>1043</v>
      </c>
      <c r="C148" s="667" t="s">
        <v>98</v>
      </c>
      <c r="D148" s="667">
        <v>42</v>
      </c>
      <c r="E148" s="667" t="s">
        <v>99</v>
      </c>
      <c r="F148" s="667">
        <v>1</v>
      </c>
      <c r="G148" s="668">
        <v>84650</v>
      </c>
      <c r="H148" s="668">
        <v>40280</v>
      </c>
      <c r="I148" s="727">
        <v>6923772</v>
      </c>
      <c r="J148" s="718">
        <v>0.13300000000000001</v>
      </c>
      <c r="K148" s="713">
        <f>Q148/I148</f>
        <v>0.74256734623843768</v>
      </c>
      <c r="L148" s="713">
        <f>R148/I148</f>
        <v>0.16661727162592876</v>
      </c>
      <c r="M148" s="713">
        <f>S148/I148</f>
        <v>2.0420516446815407E-2</v>
      </c>
      <c r="N148" s="713">
        <f>T148/I148</f>
        <v>6.4922703982742358E-2</v>
      </c>
      <c r="O148" s="713">
        <f>U148/I148</f>
        <v>2.9281726781297825E-3</v>
      </c>
      <c r="P148" s="713">
        <f>V148/I148</f>
        <v>2.0356678411709687E-2</v>
      </c>
      <c r="Q148" s="712">
        <v>5141367</v>
      </c>
      <c r="R148" s="712">
        <v>1153620</v>
      </c>
      <c r="S148" s="712">
        <v>141387</v>
      </c>
      <c r="T148" s="712">
        <v>449510</v>
      </c>
      <c r="U148" s="712">
        <v>20274</v>
      </c>
      <c r="V148" s="712">
        <v>140945</v>
      </c>
      <c r="W148" s="727">
        <v>25.570814840000001</v>
      </c>
      <c r="X148" s="667">
        <v>0.9</v>
      </c>
      <c r="Y148" s="716">
        <v>0.123</v>
      </c>
      <c r="Z148" s="669">
        <v>0.09</v>
      </c>
      <c r="AA148" s="716">
        <v>0.53</v>
      </c>
      <c r="AB148" s="668">
        <v>26852</v>
      </c>
      <c r="AC148" s="667">
        <v>2</v>
      </c>
      <c r="AD148" s="667" t="s">
        <v>1050</v>
      </c>
      <c r="AE148" s="667" t="s">
        <v>1051</v>
      </c>
      <c r="AF148" s="288" t="s">
        <v>1052</v>
      </c>
      <c r="AG148" s="288" t="s">
        <v>214</v>
      </c>
      <c r="AH148" s="288">
        <v>0</v>
      </c>
      <c r="AI148" s="288">
        <v>0</v>
      </c>
      <c r="AJ148" s="694">
        <v>0</v>
      </c>
      <c r="AK148" s="288">
        <v>0</v>
      </c>
      <c r="AL148" s="288">
        <v>0</v>
      </c>
      <c r="AM148" s="288">
        <v>0</v>
      </c>
      <c r="AN148" s="288">
        <v>0</v>
      </c>
      <c r="AO148" s="288">
        <v>0</v>
      </c>
      <c r="AP148" s="701">
        <v>1</v>
      </c>
      <c r="AQ148" s="701">
        <v>1</v>
      </c>
      <c r="AR148" s="701">
        <v>0</v>
      </c>
      <c r="AS148" s="671">
        <v>0</v>
      </c>
      <c r="AT148" s="671">
        <v>4</v>
      </c>
      <c r="AU148" s="671">
        <v>1</v>
      </c>
      <c r="AV148" s="671">
        <v>1</v>
      </c>
      <c r="AW148" s="671">
        <v>1</v>
      </c>
      <c r="AX148" s="671">
        <v>0</v>
      </c>
      <c r="AY148" s="671">
        <v>0</v>
      </c>
      <c r="AZ148" s="671">
        <v>0</v>
      </c>
      <c r="BA148" s="671">
        <v>1</v>
      </c>
      <c r="BB148" s="671">
        <v>0</v>
      </c>
      <c r="BC148" s="671">
        <v>0</v>
      </c>
      <c r="BD148" s="671">
        <v>0</v>
      </c>
      <c r="BE148" s="671">
        <v>0</v>
      </c>
      <c r="BF148" s="671">
        <v>0</v>
      </c>
      <c r="BG148" s="671">
        <v>5.9</v>
      </c>
      <c r="BH148" s="734">
        <v>3.5772198350000002</v>
      </c>
      <c r="BI148" s="734">
        <v>7.4411390009999998</v>
      </c>
      <c r="BJ148" s="734">
        <v>17.716884690000001</v>
      </c>
      <c r="BK148" s="734">
        <v>9.8175900059999996</v>
      </c>
      <c r="BL148" s="734">
        <v>2.061810081</v>
      </c>
      <c r="BM148" s="734">
        <v>13.95925971</v>
      </c>
      <c r="BN148" s="734">
        <v>64035</v>
      </c>
      <c r="BO148" s="734">
        <v>32.941423589999999</v>
      </c>
      <c r="BP148" s="734">
        <v>67.058576410000001</v>
      </c>
      <c r="BQ148" s="734">
        <v>11.683885269999999</v>
      </c>
      <c r="BR148" s="741">
        <v>680</v>
      </c>
      <c r="BS148" s="672">
        <v>2013</v>
      </c>
      <c r="BT148" s="672">
        <v>0</v>
      </c>
      <c r="BV148" s="671" t="s">
        <v>1053</v>
      </c>
      <c r="BW148" s="671">
        <v>3500</v>
      </c>
      <c r="BX148" s="672">
        <v>7000</v>
      </c>
      <c r="BY148" s="672">
        <f>SUM(BX147:BX148)/2</f>
        <v>6000</v>
      </c>
      <c r="BZ148" s="672">
        <v>6000</v>
      </c>
      <c r="CA148" s="671">
        <v>3500</v>
      </c>
      <c r="CB148" s="672">
        <v>7000</v>
      </c>
      <c r="CD148" s="671">
        <v>3</v>
      </c>
      <c r="CE148" s="671">
        <v>1</v>
      </c>
      <c r="CF148" s="671">
        <v>1</v>
      </c>
      <c r="CG148" s="667" t="s">
        <v>234</v>
      </c>
      <c r="CH148" s="667" t="s">
        <v>1049</v>
      </c>
      <c r="CI148" s="747">
        <v>44010</v>
      </c>
      <c r="CJ148" s="746">
        <v>12</v>
      </c>
      <c r="CK148" s="746">
        <v>15.4</v>
      </c>
      <c r="CL148" s="746">
        <v>9.9</v>
      </c>
      <c r="CM148" s="746">
        <v>44.5</v>
      </c>
      <c r="CN148" s="747">
        <v>2803</v>
      </c>
      <c r="CO148" s="747">
        <v>64747</v>
      </c>
      <c r="CP148" s="746">
        <v>10.4</v>
      </c>
      <c r="CQ148" s="746">
        <v>7.9</v>
      </c>
      <c r="CR148" s="746">
        <v>21.5</v>
      </c>
      <c r="CS148" s="746">
        <v>41.4</v>
      </c>
      <c r="CT148" s="749">
        <v>752</v>
      </c>
    </row>
    <row r="149" spans="1:98" ht="27.75" customHeight="1">
      <c r="A149" s="666" t="s">
        <v>1054</v>
      </c>
      <c r="B149" s="667" t="s">
        <v>1055</v>
      </c>
      <c r="C149" s="667" t="s">
        <v>146</v>
      </c>
      <c r="D149" s="667">
        <v>43</v>
      </c>
      <c r="E149" s="667" t="s">
        <v>99</v>
      </c>
      <c r="F149" s="667">
        <v>1</v>
      </c>
      <c r="G149" s="668">
        <v>89750</v>
      </c>
      <c r="H149" s="668">
        <v>45493</v>
      </c>
      <c r="I149" s="727">
        <v>29243342</v>
      </c>
      <c r="J149" s="718">
        <v>0.14000000000000001</v>
      </c>
      <c r="K149" s="713">
        <f>Q149/I149</f>
        <v>0.40828476444313377</v>
      </c>
      <c r="L149" s="713">
        <f>R149/I149</f>
        <v>0.12794768805836215</v>
      </c>
      <c r="M149" s="713">
        <f>S149/I149</f>
        <v>5.6576365314196991E-2</v>
      </c>
      <c r="N149" s="713">
        <f>T149/I149</f>
        <v>0.41269390482113844</v>
      </c>
      <c r="O149" s="713">
        <f>U149/I149</f>
        <v>3.3582003041923185E-3</v>
      </c>
      <c r="P149" s="713">
        <f>V149/I149</f>
        <v>1.7048290855402232E-2</v>
      </c>
      <c r="Q149" s="712">
        <v>11939611</v>
      </c>
      <c r="R149" s="712">
        <v>3741618</v>
      </c>
      <c r="S149" s="712">
        <v>1654482</v>
      </c>
      <c r="T149" s="712">
        <v>12068549</v>
      </c>
      <c r="U149" s="712">
        <v>98205</v>
      </c>
      <c r="V149" s="712">
        <v>498549</v>
      </c>
      <c r="W149" s="727">
        <v>12.20505494</v>
      </c>
      <c r="X149" s="667">
        <v>6.2</v>
      </c>
      <c r="Y149" s="716">
        <v>0.123</v>
      </c>
      <c r="Z149" s="669">
        <v>0.08</v>
      </c>
      <c r="AA149" s="716">
        <v>0.52</v>
      </c>
      <c r="AB149" s="668">
        <v>26273</v>
      </c>
      <c r="AC149" s="667">
        <v>5</v>
      </c>
      <c r="AD149" s="667" t="s">
        <v>1056</v>
      </c>
      <c r="AE149" s="288" t="s">
        <v>1057</v>
      </c>
      <c r="AF149" s="694" t="s">
        <v>1058</v>
      </c>
      <c r="AG149" s="694" t="s">
        <v>1059</v>
      </c>
      <c r="AH149" s="288">
        <v>0</v>
      </c>
      <c r="AI149" s="288">
        <v>0</v>
      </c>
      <c r="AJ149" s="694">
        <v>0</v>
      </c>
      <c r="AK149" s="694">
        <v>0</v>
      </c>
      <c r="AL149" s="694">
        <v>0</v>
      </c>
      <c r="AM149" s="694">
        <v>0</v>
      </c>
      <c r="AN149" s="694">
        <v>0</v>
      </c>
      <c r="AO149" s="733">
        <v>80000</v>
      </c>
      <c r="AP149" s="702">
        <v>1</v>
      </c>
      <c r="AQ149" s="702">
        <v>0</v>
      </c>
      <c r="AR149" s="702">
        <v>0</v>
      </c>
      <c r="AS149" s="674">
        <v>0</v>
      </c>
      <c r="AT149" s="674">
        <v>0</v>
      </c>
      <c r="AU149" s="671">
        <v>3</v>
      </c>
      <c r="AV149" s="674">
        <v>0</v>
      </c>
      <c r="AW149" s="674">
        <v>2</v>
      </c>
      <c r="AX149" s="674">
        <v>0</v>
      </c>
      <c r="AY149" s="671">
        <v>0</v>
      </c>
      <c r="AZ149" s="674">
        <v>0</v>
      </c>
      <c r="BA149" s="674">
        <v>1</v>
      </c>
      <c r="BB149" s="674">
        <v>1</v>
      </c>
      <c r="BC149" s="671">
        <v>2</v>
      </c>
      <c r="BD149" s="674">
        <v>0</v>
      </c>
      <c r="BE149" s="674">
        <v>0</v>
      </c>
      <c r="BF149" s="671">
        <v>0</v>
      </c>
      <c r="BG149" s="671">
        <v>4.8</v>
      </c>
      <c r="BH149" s="734">
        <v>6.7790657430000003</v>
      </c>
      <c r="BI149" s="734">
        <v>7.3213087950000002</v>
      </c>
      <c r="BJ149" s="734">
        <v>19.23948747</v>
      </c>
      <c r="BK149" s="734">
        <v>10.10295867</v>
      </c>
      <c r="BL149" s="734">
        <v>2.001410221</v>
      </c>
      <c r="BM149" s="734">
        <v>13.94442138</v>
      </c>
      <c r="BN149" s="734">
        <v>73035</v>
      </c>
      <c r="BO149" s="734">
        <v>37.603603929999998</v>
      </c>
      <c r="BP149" s="734">
        <v>62.396396070000002</v>
      </c>
      <c r="BQ149" s="734">
        <v>11.529277820000001</v>
      </c>
      <c r="BR149" s="741">
        <v>1897</v>
      </c>
      <c r="BS149" s="672">
        <v>2020</v>
      </c>
      <c r="BT149" s="672">
        <v>1</v>
      </c>
      <c r="BV149" s="671" t="s">
        <v>1060</v>
      </c>
      <c r="BW149" s="671" t="s">
        <v>116</v>
      </c>
      <c r="BX149" s="672">
        <v>3000</v>
      </c>
      <c r="BY149" s="672">
        <v>22000</v>
      </c>
      <c r="BZ149" s="672">
        <v>10000</v>
      </c>
      <c r="CA149" s="672">
        <v>2500</v>
      </c>
      <c r="CB149" s="672">
        <v>60000</v>
      </c>
      <c r="CD149" s="671">
        <v>1</v>
      </c>
      <c r="CE149" s="671">
        <v>1</v>
      </c>
      <c r="CF149" s="671">
        <v>1</v>
      </c>
      <c r="CG149" s="667" t="s">
        <v>119</v>
      </c>
      <c r="CH149" s="688" t="s">
        <v>1061</v>
      </c>
      <c r="CI149" s="747">
        <v>45940</v>
      </c>
      <c r="CJ149" s="746">
        <v>13.7</v>
      </c>
      <c r="CK149" s="746">
        <v>14.6</v>
      </c>
      <c r="CL149" s="746">
        <v>11.7</v>
      </c>
      <c r="CM149" s="746">
        <v>43</v>
      </c>
      <c r="CN149" s="747">
        <v>20633</v>
      </c>
      <c r="CO149" s="747">
        <v>371002</v>
      </c>
      <c r="CP149" s="746">
        <v>38.9</v>
      </c>
      <c r="CQ149" s="746">
        <v>7.6</v>
      </c>
      <c r="CR149" s="746">
        <v>15</v>
      </c>
      <c r="CS149" s="746">
        <v>37.299999999999997</v>
      </c>
      <c r="CT149" s="749">
        <v>1936</v>
      </c>
    </row>
    <row r="150" spans="1:98" ht="27.75" customHeight="1">
      <c r="A150" s="666" t="s">
        <v>1054</v>
      </c>
      <c r="B150" s="667" t="s">
        <v>1055</v>
      </c>
      <c r="C150" s="667" t="s">
        <v>146</v>
      </c>
      <c r="D150" s="667">
        <v>43</v>
      </c>
      <c r="E150" s="667" t="s">
        <v>99</v>
      </c>
      <c r="F150" s="667">
        <v>1</v>
      </c>
      <c r="G150" s="668">
        <v>89750</v>
      </c>
      <c r="H150" s="668">
        <v>45493</v>
      </c>
      <c r="I150" s="727">
        <v>29243342</v>
      </c>
      <c r="J150" s="718">
        <v>0.14000000000000001</v>
      </c>
      <c r="K150" s="713">
        <f>Q150/I150</f>
        <v>0.40828476444313377</v>
      </c>
      <c r="L150" s="713">
        <f>R150/I150</f>
        <v>0.12794768805836215</v>
      </c>
      <c r="M150" s="713">
        <f>S150/I150</f>
        <v>5.6576365314196991E-2</v>
      </c>
      <c r="N150" s="713">
        <f>T150/I150</f>
        <v>0.41269390482113844</v>
      </c>
      <c r="O150" s="713">
        <f>U150/I150</f>
        <v>3.3582003041923185E-3</v>
      </c>
      <c r="P150" s="713">
        <f>V150/I150</f>
        <v>1.7048290855402232E-2</v>
      </c>
      <c r="Q150" s="712">
        <v>11939611</v>
      </c>
      <c r="R150" s="712">
        <v>3741618</v>
      </c>
      <c r="S150" s="712">
        <v>1654482</v>
      </c>
      <c r="T150" s="712">
        <v>12068549</v>
      </c>
      <c r="U150" s="712">
        <v>98205</v>
      </c>
      <c r="V150" s="712">
        <v>498549</v>
      </c>
      <c r="W150" s="727">
        <v>12.20505494</v>
      </c>
      <c r="X150" s="667">
        <v>6.2</v>
      </c>
      <c r="Y150" s="716">
        <v>0.123</v>
      </c>
      <c r="Z150" s="669">
        <v>0.08</v>
      </c>
      <c r="AA150" s="716">
        <v>0.52</v>
      </c>
      <c r="AB150" s="668">
        <v>26273</v>
      </c>
      <c r="AC150" s="667">
        <v>5</v>
      </c>
      <c r="AD150" s="667" t="s">
        <v>1072</v>
      </c>
      <c r="AE150" s="667" t="s">
        <v>1073</v>
      </c>
      <c r="AF150" s="288" t="s">
        <v>1074</v>
      </c>
      <c r="AG150" s="288" t="s">
        <v>1075</v>
      </c>
      <c r="AH150" s="288">
        <v>0</v>
      </c>
      <c r="AI150" s="288">
        <v>0</v>
      </c>
      <c r="AJ150" s="694">
        <v>0</v>
      </c>
      <c r="AK150" s="288">
        <v>0</v>
      </c>
      <c r="AL150" s="288">
        <v>0</v>
      </c>
      <c r="AM150" s="288">
        <v>0</v>
      </c>
      <c r="AN150" s="288">
        <v>0</v>
      </c>
      <c r="AO150" s="288">
        <v>0</v>
      </c>
      <c r="AP150" s="701">
        <v>0</v>
      </c>
      <c r="AQ150" s="701">
        <v>0</v>
      </c>
      <c r="AR150" s="701">
        <v>0</v>
      </c>
      <c r="AS150" s="671">
        <v>0</v>
      </c>
      <c r="AT150" s="671">
        <v>0</v>
      </c>
      <c r="AU150" s="671">
        <v>3</v>
      </c>
      <c r="AV150" s="671">
        <v>0</v>
      </c>
      <c r="AW150" s="671">
        <v>2</v>
      </c>
      <c r="AX150" s="671">
        <v>0</v>
      </c>
      <c r="AY150" s="671">
        <v>0</v>
      </c>
      <c r="AZ150" s="671">
        <v>0</v>
      </c>
      <c r="BA150" s="671">
        <v>1</v>
      </c>
      <c r="BB150" s="671">
        <v>1</v>
      </c>
      <c r="BC150" s="671">
        <v>2</v>
      </c>
      <c r="BD150" s="671">
        <v>0</v>
      </c>
      <c r="BE150" s="671">
        <v>0</v>
      </c>
      <c r="BF150" s="671">
        <v>0</v>
      </c>
      <c r="BG150" s="671">
        <v>4.8</v>
      </c>
      <c r="BH150" s="734">
        <v>6.7790657430000003</v>
      </c>
      <c r="BI150" s="734">
        <v>7.3213087950000002</v>
      </c>
      <c r="BJ150" s="734">
        <v>19.23948747</v>
      </c>
      <c r="BK150" s="734">
        <v>10.10295867</v>
      </c>
      <c r="BL150" s="734">
        <v>2.001410221</v>
      </c>
      <c r="BM150" s="734">
        <v>13.94442138</v>
      </c>
      <c r="BN150" s="734">
        <v>73035</v>
      </c>
      <c r="BO150" s="734">
        <v>37.603603929999998</v>
      </c>
      <c r="BP150" s="734">
        <v>62.396396070000002</v>
      </c>
      <c r="BQ150" s="734">
        <v>11.529277820000001</v>
      </c>
      <c r="BR150" s="741">
        <v>1897</v>
      </c>
      <c r="BS150" s="672">
        <v>2003</v>
      </c>
      <c r="BT150" s="672">
        <v>0</v>
      </c>
      <c r="BV150" s="671" t="s">
        <v>1076</v>
      </c>
      <c r="BW150" s="671">
        <v>6000</v>
      </c>
      <c r="BX150" s="672">
        <v>60000</v>
      </c>
      <c r="BY150" s="672">
        <f>SUM(BX146:BX150)/5</f>
        <v>25000</v>
      </c>
      <c r="BZ150" s="672">
        <v>10000</v>
      </c>
      <c r="CA150" s="671">
        <v>2500</v>
      </c>
      <c r="CB150" s="672">
        <v>60000</v>
      </c>
      <c r="CD150" s="671">
        <v>3</v>
      </c>
      <c r="CE150" s="671">
        <v>3</v>
      </c>
      <c r="CF150" s="671">
        <v>1</v>
      </c>
      <c r="CG150" s="667" t="s">
        <v>174</v>
      </c>
      <c r="CH150" s="667" t="s">
        <v>1077</v>
      </c>
      <c r="CI150" s="747">
        <v>45940</v>
      </c>
      <c r="CJ150" s="746">
        <v>13.7</v>
      </c>
      <c r="CK150" s="746">
        <v>14.6</v>
      </c>
      <c r="CL150" s="746">
        <v>11.7</v>
      </c>
      <c r="CM150" s="746">
        <v>43</v>
      </c>
      <c r="CN150" s="747">
        <v>20633</v>
      </c>
      <c r="CO150" s="747">
        <v>371002</v>
      </c>
      <c r="CP150" s="746">
        <v>38.9</v>
      </c>
      <c r="CQ150" s="746">
        <v>7.6</v>
      </c>
      <c r="CR150" s="746">
        <v>15</v>
      </c>
      <c r="CS150" s="746">
        <v>37.299999999999997</v>
      </c>
      <c r="CT150" s="749">
        <v>1936</v>
      </c>
    </row>
    <row r="151" spans="1:98" ht="27.75" customHeight="1">
      <c r="A151" s="666" t="s">
        <v>1054</v>
      </c>
      <c r="B151" s="667" t="s">
        <v>1055</v>
      </c>
      <c r="C151" s="667" t="s">
        <v>146</v>
      </c>
      <c r="D151" s="667">
        <v>43</v>
      </c>
      <c r="E151" s="667" t="s">
        <v>99</v>
      </c>
      <c r="F151" s="667">
        <v>1</v>
      </c>
      <c r="G151" s="668">
        <v>89750</v>
      </c>
      <c r="H151" s="668">
        <v>45493</v>
      </c>
      <c r="I151" s="727">
        <v>29243342</v>
      </c>
      <c r="J151" s="718">
        <v>0.14000000000000001</v>
      </c>
      <c r="K151" s="713">
        <f>Q151/I151</f>
        <v>0.40828476444313377</v>
      </c>
      <c r="L151" s="713">
        <f>R151/I151</f>
        <v>0.12794768805836215</v>
      </c>
      <c r="M151" s="713">
        <f>S151/I151</f>
        <v>5.6576365314196991E-2</v>
      </c>
      <c r="N151" s="713">
        <f>T151/I151</f>
        <v>0.41269390482113844</v>
      </c>
      <c r="O151" s="713">
        <f>U151/I151</f>
        <v>3.3582003041923185E-3</v>
      </c>
      <c r="P151" s="713">
        <f>V151/I151</f>
        <v>1.7048290855402232E-2</v>
      </c>
      <c r="Q151" s="712">
        <v>11939611</v>
      </c>
      <c r="R151" s="712">
        <v>3741618</v>
      </c>
      <c r="S151" s="712">
        <v>1654482</v>
      </c>
      <c r="T151" s="712">
        <v>12068549</v>
      </c>
      <c r="U151" s="712">
        <v>98205</v>
      </c>
      <c r="V151" s="712">
        <v>498549</v>
      </c>
      <c r="W151" s="727">
        <v>12.20505494</v>
      </c>
      <c r="X151" s="667">
        <v>6.2</v>
      </c>
      <c r="Y151" s="716">
        <v>0.123</v>
      </c>
      <c r="Z151" s="669">
        <v>0.08</v>
      </c>
      <c r="AA151" s="716">
        <v>0.52</v>
      </c>
      <c r="AB151" s="668">
        <v>26273</v>
      </c>
      <c r="AC151" s="667">
        <v>5</v>
      </c>
      <c r="AD151" s="667" t="s">
        <v>1078</v>
      </c>
      <c r="AE151" s="667" t="s">
        <v>1079</v>
      </c>
      <c r="AF151" s="288" t="s">
        <v>1080</v>
      </c>
      <c r="AG151" s="288" t="s">
        <v>1081</v>
      </c>
      <c r="AH151" s="288">
        <v>0</v>
      </c>
      <c r="AI151" s="288">
        <v>0</v>
      </c>
      <c r="AJ151" s="694">
        <v>0</v>
      </c>
      <c r="AK151" s="288">
        <v>1</v>
      </c>
      <c r="AL151" s="288">
        <v>0</v>
      </c>
      <c r="AM151" s="288">
        <v>0</v>
      </c>
      <c r="AN151" s="288">
        <v>0</v>
      </c>
      <c r="AO151" s="288">
        <v>0</v>
      </c>
      <c r="AP151" s="701">
        <v>1</v>
      </c>
      <c r="AQ151" s="701">
        <v>0</v>
      </c>
      <c r="AR151" s="701">
        <v>0</v>
      </c>
      <c r="AS151" s="671">
        <v>0</v>
      </c>
      <c r="AT151" s="671">
        <v>0</v>
      </c>
      <c r="AU151" s="671">
        <v>2</v>
      </c>
      <c r="AV151" s="671">
        <v>0</v>
      </c>
      <c r="AW151" s="671">
        <v>2</v>
      </c>
      <c r="AX151" s="671">
        <v>0</v>
      </c>
      <c r="AY151" s="671">
        <v>0</v>
      </c>
      <c r="AZ151" s="671">
        <v>1</v>
      </c>
      <c r="BA151" s="671">
        <v>1</v>
      </c>
      <c r="BB151" s="671">
        <v>0</v>
      </c>
      <c r="BC151" s="671">
        <v>2</v>
      </c>
      <c r="BD151" s="671">
        <v>0</v>
      </c>
      <c r="BE151" s="671">
        <v>0</v>
      </c>
      <c r="BF151" s="671">
        <v>0</v>
      </c>
      <c r="BG151" s="671">
        <v>4.8</v>
      </c>
      <c r="BH151" s="734">
        <v>6.7790657430000003</v>
      </c>
      <c r="BI151" s="734">
        <v>7.3213087950000002</v>
      </c>
      <c r="BJ151" s="734">
        <v>19.23948747</v>
      </c>
      <c r="BK151" s="734">
        <v>10.10295867</v>
      </c>
      <c r="BL151" s="734">
        <v>2.001410221</v>
      </c>
      <c r="BM151" s="734">
        <v>13.94442138</v>
      </c>
      <c r="BN151" s="734">
        <v>73035</v>
      </c>
      <c r="BO151" s="734">
        <v>37.603603929999998</v>
      </c>
      <c r="BP151" s="734">
        <v>62.396396070000002</v>
      </c>
      <c r="BQ151" s="734">
        <v>11.529277820000001</v>
      </c>
      <c r="BR151" s="741">
        <v>1897</v>
      </c>
      <c r="BS151" s="672">
        <v>2016</v>
      </c>
      <c r="BT151" s="672">
        <v>0</v>
      </c>
      <c r="BV151" s="701" t="s">
        <v>1082</v>
      </c>
      <c r="BW151" s="671">
        <v>2500</v>
      </c>
      <c r="BX151" s="672">
        <v>10000</v>
      </c>
      <c r="BY151" s="672">
        <v>22000</v>
      </c>
      <c r="BZ151" s="672">
        <v>10000</v>
      </c>
      <c r="CA151" s="672">
        <v>2500</v>
      </c>
      <c r="CB151" s="672">
        <v>60000</v>
      </c>
      <c r="CD151" s="671">
        <v>3</v>
      </c>
      <c r="CE151" s="671">
        <v>1</v>
      </c>
      <c r="CF151" s="671">
        <v>1</v>
      </c>
      <c r="CG151" s="667" t="s">
        <v>234</v>
      </c>
      <c r="CH151" s="688" t="s">
        <v>734</v>
      </c>
      <c r="CI151" s="747">
        <v>45940</v>
      </c>
      <c r="CJ151" s="746">
        <v>13.7</v>
      </c>
      <c r="CK151" s="746">
        <v>14.6</v>
      </c>
      <c r="CL151" s="746">
        <v>11.7</v>
      </c>
      <c r="CM151" s="746">
        <v>43</v>
      </c>
      <c r="CN151" s="747">
        <v>20633</v>
      </c>
      <c r="CO151" s="747">
        <v>371002</v>
      </c>
      <c r="CP151" s="746">
        <v>38.9</v>
      </c>
      <c r="CQ151" s="746">
        <v>7.6</v>
      </c>
      <c r="CR151" s="746">
        <v>15</v>
      </c>
      <c r="CS151" s="746">
        <v>37.299999999999997</v>
      </c>
      <c r="CT151" s="749">
        <v>1936</v>
      </c>
    </row>
    <row r="152" spans="1:98" ht="27.75" customHeight="1">
      <c r="A152" s="666" t="s">
        <v>1054</v>
      </c>
      <c r="B152" s="667" t="s">
        <v>1055</v>
      </c>
      <c r="C152" s="667" t="s">
        <v>146</v>
      </c>
      <c r="D152" s="667">
        <v>43</v>
      </c>
      <c r="E152" s="667" t="s">
        <v>99</v>
      </c>
      <c r="F152" s="667">
        <v>1</v>
      </c>
      <c r="G152" s="668">
        <v>89750</v>
      </c>
      <c r="H152" s="668">
        <v>45493</v>
      </c>
      <c r="I152" s="727">
        <v>29243342</v>
      </c>
      <c r="J152" s="718">
        <v>0.14000000000000001</v>
      </c>
      <c r="K152" s="713">
        <f>Q152/I152</f>
        <v>0.40828476444313377</v>
      </c>
      <c r="L152" s="713">
        <f>R152/I152</f>
        <v>0.12794768805836215</v>
      </c>
      <c r="M152" s="713">
        <f>S152/I152</f>
        <v>5.6576365314196991E-2</v>
      </c>
      <c r="N152" s="713">
        <f>T152/I152</f>
        <v>0.41269390482113844</v>
      </c>
      <c r="O152" s="713">
        <f>U152/I152</f>
        <v>3.3582003041923185E-3</v>
      </c>
      <c r="P152" s="713">
        <f>V152/I152</f>
        <v>1.7048290855402232E-2</v>
      </c>
      <c r="Q152" s="712">
        <v>11939611</v>
      </c>
      <c r="R152" s="712">
        <v>3741618</v>
      </c>
      <c r="S152" s="712">
        <v>1654482</v>
      </c>
      <c r="T152" s="712">
        <v>12068549</v>
      </c>
      <c r="U152" s="712">
        <v>98205</v>
      </c>
      <c r="V152" s="712">
        <v>498549</v>
      </c>
      <c r="W152" s="727">
        <v>12.20505494</v>
      </c>
      <c r="X152" s="667">
        <v>6.2</v>
      </c>
      <c r="Y152" s="716">
        <v>0.123</v>
      </c>
      <c r="Z152" s="669">
        <v>0.08</v>
      </c>
      <c r="AA152" s="716">
        <v>0.52</v>
      </c>
      <c r="AB152" s="668">
        <v>26273</v>
      </c>
      <c r="AC152" s="667">
        <v>5</v>
      </c>
      <c r="AD152" s="667" t="s">
        <v>1062</v>
      </c>
      <c r="AE152" s="667" t="s">
        <v>1063</v>
      </c>
      <c r="AF152" s="288" t="s">
        <v>1064</v>
      </c>
      <c r="AG152" s="288" t="s">
        <v>496</v>
      </c>
      <c r="AH152" s="288">
        <v>0</v>
      </c>
      <c r="AI152" s="288">
        <v>0</v>
      </c>
      <c r="AJ152" s="694">
        <v>0</v>
      </c>
      <c r="AK152" s="288">
        <v>1</v>
      </c>
      <c r="AL152" s="288">
        <v>0</v>
      </c>
      <c r="AM152" s="288">
        <v>1</v>
      </c>
      <c r="AN152" s="288">
        <v>0</v>
      </c>
      <c r="AO152" s="288">
        <v>0</v>
      </c>
      <c r="AP152" s="701">
        <v>1</v>
      </c>
      <c r="AQ152" s="701">
        <v>1</v>
      </c>
      <c r="AR152" s="701">
        <v>0</v>
      </c>
      <c r="AS152" s="671">
        <v>0</v>
      </c>
      <c r="AT152" s="671">
        <v>1</v>
      </c>
      <c r="AU152" s="671">
        <v>1</v>
      </c>
      <c r="AV152" s="671">
        <v>1</v>
      </c>
      <c r="AW152" s="671">
        <v>2</v>
      </c>
      <c r="AX152" s="671">
        <v>0</v>
      </c>
      <c r="AY152" s="671">
        <v>0</v>
      </c>
      <c r="AZ152" s="671">
        <v>0</v>
      </c>
      <c r="BA152" s="671">
        <v>1</v>
      </c>
      <c r="BB152" s="671">
        <v>0</v>
      </c>
      <c r="BC152" s="671">
        <v>2</v>
      </c>
      <c r="BD152" s="671">
        <v>0</v>
      </c>
      <c r="BE152" s="671">
        <v>0</v>
      </c>
      <c r="BF152" s="671">
        <v>0</v>
      </c>
      <c r="BG152" s="671">
        <v>4.8</v>
      </c>
      <c r="BH152" s="734">
        <v>6.7790657430000003</v>
      </c>
      <c r="BI152" s="734">
        <v>7.3213087950000002</v>
      </c>
      <c r="BJ152" s="734">
        <v>19.23948747</v>
      </c>
      <c r="BK152" s="734">
        <v>10.10295867</v>
      </c>
      <c r="BL152" s="734">
        <v>2.001410221</v>
      </c>
      <c r="BM152" s="734">
        <v>13.94442138</v>
      </c>
      <c r="BN152" s="734">
        <v>73035</v>
      </c>
      <c r="BO152" s="734">
        <v>37.603603929999998</v>
      </c>
      <c r="BP152" s="734">
        <v>62.396396070000002</v>
      </c>
      <c r="BQ152" s="734">
        <v>11.529277820000001</v>
      </c>
      <c r="BR152" s="741">
        <v>1897</v>
      </c>
      <c r="BS152" s="672">
        <v>2016</v>
      </c>
      <c r="BT152" s="672">
        <v>0</v>
      </c>
      <c r="BV152" s="701" t="s">
        <v>1065</v>
      </c>
      <c r="BW152" s="671">
        <v>30000</v>
      </c>
      <c r="BX152" s="672">
        <v>30000</v>
      </c>
      <c r="BY152" s="672">
        <v>22000</v>
      </c>
      <c r="BZ152" s="672">
        <v>10000</v>
      </c>
      <c r="CA152" s="672">
        <v>2500</v>
      </c>
      <c r="CB152" s="672">
        <v>60000</v>
      </c>
      <c r="CD152" s="671">
        <v>3</v>
      </c>
      <c r="CE152" s="671">
        <v>4</v>
      </c>
      <c r="CF152" s="671">
        <v>0</v>
      </c>
      <c r="CG152" s="667" t="s">
        <v>234</v>
      </c>
      <c r="CH152" s="688" t="s">
        <v>1066</v>
      </c>
      <c r="CI152" s="747">
        <v>45940</v>
      </c>
      <c r="CJ152" s="746">
        <v>13.7</v>
      </c>
      <c r="CK152" s="746">
        <v>14.6</v>
      </c>
      <c r="CL152" s="746">
        <v>11.7</v>
      </c>
      <c r="CM152" s="746">
        <v>43</v>
      </c>
      <c r="CN152" s="747">
        <v>20633</v>
      </c>
      <c r="CO152" s="747">
        <v>371002</v>
      </c>
      <c r="CP152" s="746">
        <v>38.9</v>
      </c>
      <c r="CQ152" s="746">
        <v>7.6</v>
      </c>
      <c r="CR152" s="746">
        <v>15</v>
      </c>
      <c r="CS152" s="746">
        <v>37.299999999999997</v>
      </c>
      <c r="CT152" s="749">
        <v>1936</v>
      </c>
    </row>
    <row r="153" spans="1:98" ht="27.75" customHeight="1">
      <c r="A153" s="666" t="s">
        <v>1054</v>
      </c>
      <c r="B153" s="667" t="s">
        <v>1055</v>
      </c>
      <c r="C153" s="667" t="s">
        <v>146</v>
      </c>
      <c r="D153" s="667">
        <v>43</v>
      </c>
      <c r="E153" s="667" t="s">
        <v>99</v>
      </c>
      <c r="F153" s="667">
        <v>1</v>
      </c>
      <c r="G153" s="668">
        <v>89750</v>
      </c>
      <c r="H153" s="668">
        <v>45493</v>
      </c>
      <c r="I153" s="727">
        <v>29243342</v>
      </c>
      <c r="J153" s="718">
        <v>0.14000000000000001</v>
      </c>
      <c r="K153" s="713">
        <f>Q153/I153</f>
        <v>0.40828476444313377</v>
      </c>
      <c r="L153" s="713">
        <f>R153/I153</f>
        <v>0.12794768805836215</v>
      </c>
      <c r="M153" s="713">
        <f>S153/I153</f>
        <v>5.6576365314196991E-2</v>
      </c>
      <c r="N153" s="713">
        <f>T153/I153</f>
        <v>0.41269390482113844</v>
      </c>
      <c r="O153" s="713">
        <f>U153/I153</f>
        <v>3.3582003041923185E-3</v>
      </c>
      <c r="P153" s="713">
        <f>V153/I153</f>
        <v>1.7048290855402232E-2</v>
      </c>
      <c r="Q153" s="712">
        <v>11939611</v>
      </c>
      <c r="R153" s="712">
        <v>3741618</v>
      </c>
      <c r="S153" s="712">
        <v>1654482</v>
      </c>
      <c r="T153" s="712">
        <v>12068549</v>
      </c>
      <c r="U153" s="712">
        <v>98205</v>
      </c>
      <c r="V153" s="712">
        <v>498549</v>
      </c>
      <c r="W153" s="727">
        <v>12.20505494</v>
      </c>
      <c r="X153" s="667">
        <v>6.2</v>
      </c>
      <c r="Y153" s="716">
        <v>0.123</v>
      </c>
      <c r="Z153" s="669">
        <v>0.08</v>
      </c>
      <c r="AA153" s="716">
        <v>0.52</v>
      </c>
      <c r="AB153" s="668">
        <v>26273</v>
      </c>
      <c r="AC153" s="667">
        <v>5</v>
      </c>
      <c r="AD153" s="667" t="s">
        <v>1067</v>
      </c>
      <c r="AE153" s="667" t="s">
        <v>1068</v>
      </c>
      <c r="AF153" s="288" t="s">
        <v>1069</v>
      </c>
      <c r="AG153" s="288" t="s">
        <v>214</v>
      </c>
      <c r="AH153" s="288">
        <v>0</v>
      </c>
      <c r="AI153" s="288">
        <v>0</v>
      </c>
      <c r="AJ153" s="694">
        <v>0</v>
      </c>
      <c r="AK153" s="288">
        <v>0</v>
      </c>
      <c r="AL153" s="288">
        <v>0</v>
      </c>
      <c r="AM153" s="288">
        <v>0</v>
      </c>
      <c r="AN153" s="288">
        <v>0</v>
      </c>
      <c r="AO153" s="288">
        <v>0</v>
      </c>
      <c r="AP153" s="701">
        <v>1</v>
      </c>
      <c r="AQ153" s="701">
        <v>0</v>
      </c>
      <c r="AR153" s="701">
        <v>0</v>
      </c>
      <c r="AS153" s="671">
        <v>0</v>
      </c>
      <c r="AT153" s="671">
        <v>4</v>
      </c>
      <c r="AU153" s="671">
        <v>1</v>
      </c>
      <c r="AV153" s="671">
        <v>1</v>
      </c>
      <c r="AW153" s="671">
        <v>2</v>
      </c>
      <c r="AX153" s="671">
        <v>0</v>
      </c>
      <c r="AY153" s="671">
        <v>0</v>
      </c>
      <c r="AZ153" s="671">
        <v>0</v>
      </c>
      <c r="BA153" s="671">
        <v>1</v>
      </c>
      <c r="BB153" s="671">
        <v>0</v>
      </c>
      <c r="BC153" s="671">
        <v>2</v>
      </c>
      <c r="BD153" s="671">
        <v>0</v>
      </c>
      <c r="BE153" s="671">
        <v>0</v>
      </c>
      <c r="BF153" s="671">
        <v>0</v>
      </c>
      <c r="BG153" s="671">
        <v>4.8</v>
      </c>
      <c r="BH153" s="734">
        <v>6.7790657430000003</v>
      </c>
      <c r="BI153" s="734">
        <v>7.3213087950000002</v>
      </c>
      <c r="BJ153" s="734">
        <v>19.23948747</v>
      </c>
      <c r="BK153" s="734">
        <v>10.10295867</v>
      </c>
      <c r="BL153" s="734">
        <v>2.001410221</v>
      </c>
      <c r="BM153" s="734">
        <v>13.94442138</v>
      </c>
      <c r="BN153" s="734">
        <v>73035</v>
      </c>
      <c r="BO153" s="734">
        <v>37.603603929999998</v>
      </c>
      <c r="BP153" s="734">
        <v>62.396396070000002</v>
      </c>
      <c r="BQ153" s="734">
        <v>11.529277820000001</v>
      </c>
      <c r="BR153" s="741">
        <v>1897</v>
      </c>
      <c r="BS153" s="672">
        <v>2013</v>
      </c>
      <c r="BT153" s="672">
        <v>0</v>
      </c>
      <c r="BV153" s="671" t="s">
        <v>1070</v>
      </c>
      <c r="BW153" s="671">
        <v>3500</v>
      </c>
      <c r="BX153" s="672">
        <v>7000</v>
      </c>
      <c r="BY153" s="672">
        <v>22000</v>
      </c>
      <c r="BZ153" s="672">
        <v>10000</v>
      </c>
      <c r="CA153" s="672">
        <v>2500</v>
      </c>
      <c r="CB153" s="672">
        <v>60000</v>
      </c>
      <c r="CD153" s="671">
        <v>3</v>
      </c>
      <c r="CE153" s="671">
        <v>1</v>
      </c>
      <c r="CF153" s="671">
        <v>1</v>
      </c>
      <c r="CG153" s="667" t="s">
        <v>174</v>
      </c>
      <c r="CH153" s="689" t="s">
        <v>1071</v>
      </c>
      <c r="CI153" s="747">
        <v>45940</v>
      </c>
      <c r="CJ153" s="746">
        <v>13.7</v>
      </c>
      <c r="CK153" s="746">
        <v>14.6</v>
      </c>
      <c r="CL153" s="746">
        <v>11.7</v>
      </c>
      <c r="CM153" s="746">
        <v>43</v>
      </c>
      <c r="CN153" s="747">
        <v>20633</v>
      </c>
      <c r="CO153" s="747">
        <v>371002</v>
      </c>
      <c r="CP153" s="746">
        <v>38.9</v>
      </c>
      <c r="CQ153" s="746">
        <v>7.6</v>
      </c>
      <c r="CR153" s="746">
        <v>15</v>
      </c>
      <c r="CS153" s="746">
        <v>37.299999999999997</v>
      </c>
      <c r="CT153" s="749">
        <v>1936</v>
      </c>
    </row>
    <row r="154" spans="1:98" ht="27.75" customHeight="1">
      <c r="A154" s="666" t="s">
        <v>1083</v>
      </c>
      <c r="B154" s="667" t="s">
        <v>1084</v>
      </c>
      <c r="C154" s="667" t="s">
        <v>130</v>
      </c>
      <c r="D154" s="667">
        <v>44</v>
      </c>
      <c r="E154" s="667" t="s">
        <v>99</v>
      </c>
      <c r="F154" s="667">
        <v>1</v>
      </c>
      <c r="G154" s="668">
        <v>90120</v>
      </c>
      <c r="H154" s="668">
        <v>46880</v>
      </c>
      <c r="I154" s="727">
        <v>3283809</v>
      </c>
      <c r="J154" s="718">
        <v>8.2000000000000003E-2</v>
      </c>
      <c r="K154" s="713">
        <f>Q154/I154</f>
        <v>0.78960012595129614</v>
      </c>
      <c r="L154" s="713">
        <f>R154/I154</f>
        <v>1.2527525200156282E-2</v>
      </c>
      <c r="M154" s="713">
        <f>S154/I154</f>
        <v>2.7131297831268504E-2</v>
      </c>
      <c r="N154" s="713">
        <f>T154/I154</f>
        <v>0.15594299181225219</v>
      </c>
      <c r="O154" s="713">
        <f>U154/I154</f>
        <v>9.1926783805026425E-3</v>
      </c>
      <c r="P154" s="713">
        <f>V154/I154</f>
        <v>2.4180456293286242E-2</v>
      </c>
      <c r="Q154" s="712">
        <v>2592896</v>
      </c>
      <c r="R154" s="712">
        <v>41138</v>
      </c>
      <c r="S154" s="712">
        <v>89094</v>
      </c>
      <c r="T154" s="712">
        <v>512087</v>
      </c>
      <c r="U154" s="712">
        <v>30187</v>
      </c>
      <c r="V154" s="712">
        <v>79404</v>
      </c>
      <c r="W154" s="727">
        <v>14.35682345</v>
      </c>
      <c r="X154" s="667">
        <v>0.5</v>
      </c>
      <c r="Y154" s="716">
        <v>9.1999999999999998E-2</v>
      </c>
      <c r="Z154" s="669">
        <v>0.06</v>
      </c>
      <c r="AA154" s="716">
        <v>0.39</v>
      </c>
      <c r="AB154" s="668">
        <v>18344</v>
      </c>
      <c r="AC154" s="667">
        <v>2</v>
      </c>
      <c r="AD154" s="667" t="s">
        <v>1085</v>
      </c>
      <c r="AE154" s="667" t="s">
        <v>1086</v>
      </c>
      <c r="AF154" s="288" t="s">
        <v>1087</v>
      </c>
      <c r="AG154" s="288" t="s">
        <v>1088</v>
      </c>
      <c r="AH154" s="288">
        <v>0</v>
      </c>
      <c r="AI154" s="288">
        <v>0</v>
      </c>
      <c r="AJ154" s="694">
        <v>0</v>
      </c>
      <c r="AK154" s="288">
        <v>1</v>
      </c>
      <c r="AL154" s="288">
        <v>0</v>
      </c>
      <c r="AM154" s="288">
        <v>0</v>
      </c>
      <c r="AN154" s="288">
        <v>1</v>
      </c>
      <c r="AO154" s="288">
        <v>0</v>
      </c>
      <c r="AP154" s="701">
        <v>1</v>
      </c>
      <c r="AQ154" s="701">
        <v>0</v>
      </c>
      <c r="AR154" s="701">
        <v>0</v>
      </c>
      <c r="AS154" s="671">
        <v>0</v>
      </c>
      <c r="AT154" s="671">
        <v>9</v>
      </c>
      <c r="AU154" s="671">
        <v>1</v>
      </c>
      <c r="AV154" s="671">
        <v>1</v>
      </c>
      <c r="AW154" s="671">
        <v>2</v>
      </c>
      <c r="AX154" s="671">
        <v>0</v>
      </c>
      <c r="AY154" s="671">
        <v>0</v>
      </c>
      <c r="AZ154" s="671">
        <v>0</v>
      </c>
      <c r="BA154" s="671">
        <v>0</v>
      </c>
      <c r="BB154" s="671">
        <v>0</v>
      </c>
      <c r="BC154" s="671">
        <v>0</v>
      </c>
      <c r="BD154" s="671">
        <v>0</v>
      </c>
      <c r="BE154" s="671">
        <v>0</v>
      </c>
      <c r="BF154" s="671">
        <v>0</v>
      </c>
      <c r="BG154" s="671">
        <v>4.2</v>
      </c>
      <c r="BH154" s="734">
        <v>2.2530764809999999</v>
      </c>
      <c r="BI154" s="734">
        <v>9.5714648360000005</v>
      </c>
      <c r="BJ154" s="734">
        <v>21.106800710000002</v>
      </c>
      <c r="BK154" s="734">
        <v>10.27079681</v>
      </c>
      <c r="BL154" s="734">
        <v>1.5774087590000001</v>
      </c>
      <c r="BM154" s="734">
        <v>8.5154550489999998</v>
      </c>
      <c r="BN154" s="734">
        <v>86833</v>
      </c>
      <c r="BO154" s="734">
        <v>29.277515739999998</v>
      </c>
      <c r="BP154" s="734">
        <v>70.722484260000002</v>
      </c>
      <c r="BQ154" s="734">
        <v>5.5466641069999998</v>
      </c>
      <c r="BR154" s="741">
        <v>113</v>
      </c>
      <c r="BS154" s="672">
        <v>2021</v>
      </c>
      <c r="BT154" s="672">
        <v>1</v>
      </c>
      <c r="BV154" s="671" t="s">
        <v>1089</v>
      </c>
      <c r="BW154" s="671">
        <v>750</v>
      </c>
      <c r="BX154" s="672">
        <v>75000</v>
      </c>
      <c r="BY154" s="672">
        <f>SUM(BX153:BX154)/2</f>
        <v>41000</v>
      </c>
      <c r="BZ154" s="672">
        <f>SUM(BX153:BX154)/2</f>
        <v>41000</v>
      </c>
      <c r="CA154" s="671">
        <v>750</v>
      </c>
      <c r="CB154" s="672">
        <v>75000</v>
      </c>
      <c r="CD154" s="671">
        <v>2</v>
      </c>
      <c r="CE154" s="671">
        <v>1</v>
      </c>
      <c r="CF154" s="671">
        <v>1</v>
      </c>
      <c r="CG154" s="667" t="s">
        <v>1090</v>
      </c>
      <c r="CH154" s="667" t="s">
        <v>1049</v>
      </c>
      <c r="CI154" s="747">
        <v>49370</v>
      </c>
      <c r="CJ154" s="746">
        <v>9.5</v>
      </c>
      <c r="CK154" s="746">
        <v>22.4</v>
      </c>
      <c r="CL154" s="746">
        <v>9.1</v>
      </c>
      <c r="CM154" s="746">
        <v>36.200000000000003</v>
      </c>
      <c r="CN154" s="747">
        <v>2340</v>
      </c>
      <c r="CO154" s="747">
        <v>30860</v>
      </c>
      <c r="CP154" s="746">
        <v>10.199999999999999</v>
      </c>
      <c r="CQ154" s="746">
        <v>4.8</v>
      </c>
      <c r="CR154" s="746">
        <v>16.3</v>
      </c>
      <c r="CS154" s="746">
        <v>29.5</v>
      </c>
      <c r="CT154" s="749">
        <v>265</v>
      </c>
    </row>
    <row r="155" spans="1:98" ht="27.75" customHeight="1">
      <c r="A155" s="666" t="s">
        <v>1083</v>
      </c>
      <c r="B155" s="667" t="s">
        <v>1084</v>
      </c>
      <c r="C155" s="667" t="s">
        <v>130</v>
      </c>
      <c r="D155" s="667">
        <v>44</v>
      </c>
      <c r="E155" s="667" t="s">
        <v>99</v>
      </c>
      <c r="F155" s="667">
        <v>1</v>
      </c>
      <c r="G155" s="668">
        <v>90120</v>
      </c>
      <c r="H155" s="668">
        <v>46880</v>
      </c>
      <c r="I155" s="727">
        <v>3283809</v>
      </c>
      <c r="J155" s="718">
        <v>8.2000000000000003E-2</v>
      </c>
      <c r="K155" s="713">
        <f>Q155/I155</f>
        <v>0.78960012595129614</v>
      </c>
      <c r="L155" s="713">
        <f>R155/I155</f>
        <v>1.2527525200156282E-2</v>
      </c>
      <c r="M155" s="713">
        <f>S155/I155</f>
        <v>2.7131297831268504E-2</v>
      </c>
      <c r="N155" s="713">
        <f>T155/I155</f>
        <v>0.15594299181225219</v>
      </c>
      <c r="O155" s="713">
        <f>U155/I155</f>
        <v>9.1926783805026425E-3</v>
      </c>
      <c r="P155" s="713">
        <f>V155/I155</f>
        <v>2.4180456293286242E-2</v>
      </c>
      <c r="Q155" s="712">
        <v>2592896</v>
      </c>
      <c r="R155" s="712">
        <v>41138</v>
      </c>
      <c r="S155" s="712">
        <v>89094</v>
      </c>
      <c r="T155" s="712">
        <v>512087</v>
      </c>
      <c r="U155" s="712">
        <v>30187</v>
      </c>
      <c r="V155" s="712">
        <v>79404</v>
      </c>
      <c r="W155" s="727">
        <v>14.35682345</v>
      </c>
      <c r="X155" s="667">
        <v>0.5</v>
      </c>
      <c r="Y155" s="716">
        <v>9.1999999999999998E-2</v>
      </c>
      <c r="Z155" s="669">
        <v>0.06</v>
      </c>
      <c r="AA155" s="716">
        <v>0.39</v>
      </c>
      <c r="AB155" s="668">
        <v>18344</v>
      </c>
      <c r="AC155" s="667">
        <v>2</v>
      </c>
      <c r="AD155" s="667" t="s">
        <v>1091</v>
      </c>
      <c r="AE155" s="667" t="s">
        <v>1092</v>
      </c>
      <c r="AF155" s="694" t="s">
        <v>1093</v>
      </c>
      <c r="AG155" s="694" t="s">
        <v>187</v>
      </c>
      <c r="AH155" s="288">
        <v>0</v>
      </c>
      <c r="AI155" s="288">
        <v>0</v>
      </c>
      <c r="AJ155" s="694">
        <v>0</v>
      </c>
      <c r="AK155" s="694">
        <v>1</v>
      </c>
      <c r="AL155" s="694">
        <v>1</v>
      </c>
      <c r="AM155" s="694">
        <v>0</v>
      </c>
      <c r="AN155" s="694">
        <v>0</v>
      </c>
      <c r="AO155" s="694">
        <v>0</v>
      </c>
      <c r="AP155" s="702">
        <v>1</v>
      </c>
      <c r="AQ155" s="702">
        <v>0</v>
      </c>
      <c r="AR155" s="702">
        <v>0</v>
      </c>
      <c r="AS155" s="674">
        <v>0</v>
      </c>
      <c r="AT155" s="674">
        <v>1</v>
      </c>
      <c r="AU155" s="674">
        <v>1</v>
      </c>
      <c r="AV155" s="674">
        <v>1</v>
      </c>
      <c r="AW155" s="674">
        <v>2</v>
      </c>
      <c r="AX155" s="674">
        <v>0</v>
      </c>
      <c r="AY155" s="671">
        <v>0</v>
      </c>
      <c r="AZ155" s="674">
        <v>0</v>
      </c>
      <c r="BA155" s="674">
        <v>0</v>
      </c>
      <c r="BB155" s="674">
        <v>0</v>
      </c>
      <c r="BC155" s="671">
        <v>0</v>
      </c>
      <c r="BD155" s="674">
        <v>0</v>
      </c>
      <c r="BE155" s="674">
        <v>0</v>
      </c>
      <c r="BF155" s="671">
        <v>0</v>
      </c>
      <c r="BG155" s="674">
        <v>4.2</v>
      </c>
      <c r="BH155" s="734">
        <v>2.2530764809999999</v>
      </c>
      <c r="BI155" s="734">
        <v>9.5714648360000005</v>
      </c>
      <c r="BJ155" s="734">
        <v>21.106800710000002</v>
      </c>
      <c r="BK155" s="734">
        <v>10.27079681</v>
      </c>
      <c r="BL155" s="734">
        <v>1.5774087590000001</v>
      </c>
      <c r="BM155" s="734">
        <v>8.5154550489999998</v>
      </c>
      <c r="BN155" s="734">
        <v>86833</v>
      </c>
      <c r="BO155" s="734">
        <v>29.277515739999998</v>
      </c>
      <c r="BP155" s="734">
        <v>70.722484260000002</v>
      </c>
      <c r="BQ155" s="734">
        <v>5.5466641069999998</v>
      </c>
      <c r="BR155" s="741">
        <v>113</v>
      </c>
      <c r="BS155" s="672">
        <v>2015</v>
      </c>
      <c r="BT155" s="672">
        <v>0</v>
      </c>
      <c r="BV155" s="671" t="s">
        <v>1094</v>
      </c>
      <c r="BW155" s="671" t="s">
        <v>116</v>
      </c>
      <c r="BX155" s="672">
        <v>40000</v>
      </c>
      <c r="BY155" s="672">
        <v>57500</v>
      </c>
      <c r="BZ155" s="672">
        <v>57500</v>
      </c>
      <c r="CA155" s="672">
        <v>750</v>
      </c>
      <c r="CB155" s="672">
        <v>75000</v>
      </c>
      <c r="CD155" s="671">
        <v>3</v>
      </c>
      <c r="CE155" s="671">
        <v>1</v>
      </c>
      <c r="CF155" s="671">
        <v>1</v>
      </c>
      <c r="CG155" s="667" t="s">
        <v>234</v>
      </c>
      <c r="CH155" s="667" t="s">
        <v>1049</v>
      </c>
      <c r="CI155" s="750">
        <v>49370</v>
      </c>
      <c r="CJ155" s="751">
        <v>9.5</v>
      </c>
      <c r="CK155" s="751">
        <v>22.4</v>
      </c>
      <c r="CL155" s="751">
        <v>9.1</v>
      </c>
      <c r="CM155" s="751">
        <v>36.200000000000003</v>
      </c>
      <c r="CN155" s="750">
        <v>2340</v>
      </c>
      <c r="CO155" s="750">
        <v>30860</v>
      </c>
      <c r="CP155" s="751">
        <v>10.199999999999999</v>
      </c>
      <c r="CQ155" s="751">
        <v>4.8</v>
      </c>
      <c r="CR155" s="751">
        <v>16.3</v>
      </c>
      <c r="CS155" s="751">
        <v>29.5</v>
      </c>
      <c r="CT155" s="749">
        <v>265</v>
      </c>
    </row>
    <row r="156" spans="1:98" ht="27.75" customHeight="1">
      <c r="A156" s="666" t="s">
        <v>1095</v>
      </c>
      <c r="B156" s="667" t="s">
        <v>1096</v>
      </c>
      <c r="C156" s="667" t="s">
        <v>275</v>
      </c>
      <c r="D156" s="667">
        <v>45</v>
      </c>
      <c r="E156" s="667" t="s">
        <v>158</v>
      </c>
      <c r="F156" s="667">
        <v>3</v>
      </c>
      <c r="G156" s="668">
        <v>94250</v>
      </c>
      <c r="H156" s="668">
        <v>41587</v>
      </c>
      <c r="I156" s="727">
        <v>643816</v>
      </c>
      <c r="J156" s="718">
        <v>0.104</v>
      </c>
      <c r="K156" s="713">
        <f>Q156/I156</f>
        <v>0.92400934428470249</v>
      </c>
      <c r="L156" s="713">
        <f>R156/I156</f>
        <v>1.4089429277930341E-2</v>
      </c>
      <c r="M156" s="713">
        <f>S156/I156</f>
        <v>2.0431303353753247E-2</v>
      </c>
      <c r="N156" s="713">
        <f>T156/I156</f>
        <v>2.3076469053269877E-2</v>
      </c>
      <c r="O156" s="713">
        <f>U156/I156</f>
        <v>3.2524820756240913E-3</v>
      </c>
      <c r="P156" s="713">
        <f>V156/I156</f>
        <v>1.9884563291375175E-2</v>
      </c>
      <c r="Q156" s="712">
        <v>594892</v>
      </c>
      <c r="R156" s="712">
        <v>9071</v>
      </c>
      <c r="S156" s="712">
        <v>13154</v>
      </c>
      <c r="T156" s="712">
        <v>14857</v>
      </c>
      <c r="U156" s="712">
        <v>2094</v>
      </c>
      <c r="V156" s="712">
        <v>12802</v>
      </c>
      <c r="W156" s="727">
        <v>67.523982360000005</v>
      </c>
      <c r="X156" s="667">
        <v>0.2</v>
      </c>
      <c r="Y156" s="716">
        <v>0.11899999999999999</v>
      </c>
      <c r="Z156" s="669">
        <v>7.0000000000000007E-2</v>
      </c>
      <c r="AA156" s="716">
        <v>0.56999999999999995</v>
      </c>
      <c r="AB156" s="668">
        <v>34866</v>
      </c>
      <c r="AC156" s="667">
        <v>11</v>
      </c>
      <c r="AD156" s="667" t="s">
        <v>1115</v>
      </c>
      <c r="AE156" s="288" t="s">
        <v>1116</v>
      </c>
      <c r="AF156" s="288" t="s">
        <v>1117</v>
      </c>
      <c r="AG156" s="288" t="s">
        <v>1118</v>
      </c>
      <c r="AH156" s="288">
        <v>1</v>
      </c>
      <c r="AI156" s="288">
        <v>0</v>
      </c>
      <c r="AJ156" s="694">
        <v>0</v>
      </c>
      <c r="AK156" s="288">
        <v>0</v>
      </c>
      <c r="AL156" s="288">
        <v>0</v>
      </c>
      <c r="AM156" s="288">
        <v>0</v>
      </c>
      <c r="AN156" s="288">
        <v>0</v>
      </c>
      <c r="AO156" s="288">
        <v>0</v>
      </c>
      <c r="AP156" s="701">
        <v>1</v>
      </c>
      <c r="AQ156" s="701">
        <v>0</v>
      </c>
      <c r="AR156" s="701">
        <v>0</v>
      </c>
      <c r="AS156" s="671">
        <v>0</v>
      </c>
      <c r="AT156" s="671">
        <v>0</v>
      </c>
      <c r="AU156" s="671">
        <v>5</v>
      </c>
      <c r="AV156" s="671">
        <v>0</v>
      </c>
      <c r="AW156" s="671">
        <v>6</v>
      </c>
      <c r="AX156" s="671">
        <v>0</v>
      </c>
      <c r="AY156" s="671">
        <v>0</v>
      </c>
      <c r="AZ156" s="671">
        <v>0</v>
      </c>
      <c r="BA156" s="671">
        <v>1</v>
      </c>
      <c r="BB156" s="671">
        <v>0</v>
      </c>
      <c r="BC156" s="671">
        <v>3</v>
      </c>
      <c r="BD156" s="671">
        <v>1</v>
      </c>
      <c r="BE156" s="671">
        <v>0</v>
      </c>
      <c r="BF156" s="671">
        <v>0</v>
      </c>
      <c r="BG156" s="671">
        <v>5.9</v>
      </c>
      <c r="BH156" s="734">
        <v>1.6874794829999999</v>
      </c>
      <c r="BI156" s="734">
        <v>7.9485919330000003</v>
      </c>
      <c r="BJ156" s="734">
        <v>22.778411340000002</v>
      </c>
      <c r="BK156" s="734">
        <v>15.24860578</v>
      </c>
      <c r="BL156" s="734">
        <v>3.2419562320000002</v>
      </c>
      <c r="BM156" s="734">
        <v>10.427025</v>
      </c>
      <c r="BN156" s="734">
        <v>74014</v>
      </c>
      <c r="BO156" s="734">
        <v>27.321352000000001</v>
      </c>
      <c r="BP156" s="734">
        <v>72.678647999999995</v>
      </c>
      <c r="BQ156" s="734">
        <v>10.33258356</v>
      </c>
      <c r="BR156" s="741">
        <v>119</v>
      </c>
      <c r="BS156" s="672">
        <v>2023</v>
      </c>
      <c r="BT156" s="672">
        <v>1</v>
      </c>
      <c r="BU156" s="671" t="s">
        <v>1119</v>
      </c>
      <c r="BV156" s="681">
        <v>5000</v>
      </c>
      <c r="BW156" s="681">
        <v>2500</v>
      </c>
      <c r="BX156" s="672">
        <v>5000</v>
      </c>
      <c r="BY156" s="672">
        <v>56363.63636363636</v>
      </c>
      <c r="BZ156" s="672">
        <v>15000</v>
      </c>
      <c r="CA156" s="672">
        <v>1000</v>
      </c>
      <c r="CB156" s="672">
        <v>300000</v>
      </c>
      <c r="CC156" s="671" t="s">
        <v>153</v>
      </c>
      <c r="CD156" s="671">
        <v>3</v>
      </c>
      <c r="CE156" s="671">
        <v>2</v>
      </c>
      <c r="CF156" s="671">
        <v>0</v>
      </c>
      <c r="CG156" s="667" t="s">
        <v>1120</v>
      </c>
      <c r="CH156" s="667" t="s">
        <v>1121</v>
      </c>
      <c r="CI156" s="750">
        <v>42000</v>
      </c>
      <c r="CJ156" s="751">
        <v>8.5</v>
      </c>
      <c r="CK156" s="751">
        <v>10.5</v>
      </c>
      <c r="CL156" s="751">
        <v>8.9</v>
      </c>
      <c r="CM156" s="751">
        <v>45.8</v>
      </c>
      <c r="CN156" s="751">
        <v>368</v>
      </c>
      <c r="CO156" s="750">
        <v>7965</v>
      </c>
      <c r="CP156" s="751">
        <v>3.9</v>
      </c>
      <c r="CQ156" s="751">
        <v>7.4</v>
      </c>
      <c r="CR156" s="751">
        <v>19.5</v>
      </c>
      <c r="CS156" s="751">
        <v>36.1</v>
      </c>
      <c r="CT156" s="749">
        <v>112</v>
      </c>
    </row>
    <row r="157" spans="1:98" ht="27.75" customHeight="1">
      <c r="A157" s="666" t="s">
        <v>1095</v>
      </c>
      <c r="B157" s="667" t="s">
        <v>1096</v>
      </c>
      <c r="C157" s="667" t="s">
        <v>275</v>
      </c>
      <c r="D157" s="667">
        <v>45</v>
      </c>
      <c r="E157" s="667" t="s">
        <v>158</v>
      </c>
      <c r="F157" s="667">
        <v>3</v>
      </c>
      <c r="G157" s="668">
        <v>94250</v>
      </c>
      <c r="H157" s="668">
        <v>41587</v>
      </c>
      <c r="I157" s="727">
        <v>643816</v>
      </c>
      <c r="J157" s="718">
        <v>0.104</v>
      </c>
      <c r="K157" s="713">
        <f>Q157/I157</f>
        <v>0.92400934428470249</v>
      </c>
      <c r="L157" s="713">
        <f>R157/I157</f>
        <v>1.4089429277930341E-2</v>
      </c>
      <c r="M157" s="713">
        <f>S157/I157</f>
        <v>2.0431303353753247E-2</v>
      </c>
      <c r="N157" s="713">
        <f>T157/I157</f>
        <v>2.3076469053269877E-2</v>
      </c>
      <c r="O157" s="713">
        <f>U157/I157</f>
        <v>3.2524820756240913E-3</v>
      </c>
      <c r="P157" s="713">
        <f>V157/I157</f>
        <v>1.9884563291375175E-2</v>
      </c>
      <c r="Q157" s="712">
        <v>594892</v>
      </c>
      <c r="R157" s="712">
        <v>9071</v>
      </c>
      <c r="S157" s="712">
        <v>13154</v>
      </c>
      <c r="T157" s="712">
        <v>14857</v>
      </c>
      <c r="U157" s="712">
        <v>2094</v>
      </c>
      <c r="V157" s="712">
        <v>12802</v>
      </c>
      <c r="W157" s="727">
        <v>67.523982360000005</v>
      </c>
      <c r="X157" s="667">
        <v>0.2</v>
      </c>
      <c r="Y157" s="716">
        <v>0.11899999999999999</v>
      </c>
      <c r="Z157" s="669">
        <v>7.0000000000000007E-2</v>
      </c>
      <c r="AA157" s="716">
        <v>0.56999999999999995</v>
      </c>
      <c r="AB157" s="668">
        <v>34866</v>
      </c>
      <c r="AC157" s="667">
        <v>11</v>
      </c>
      <c r="AD157" s="667" t="s">
        <v>1097</v>
      </c>
      <c r="AE157" s="667" t="s">
        <v>1098</v>
      </c>
      <c r="AF157" s="288" t="s">
        <v>1099</v>
      </c>
      <c r="AG157" s="744" t="s">
        <v>330</v>
      </c>
      <c r="AH157" s="288">
        <v>0</v>
      </c>
      <c r="AI157" s="288">
        <v>0</v>
      </c>
      <c r="AJ157" s="694">
        <v>0</v>
      </c>
      <c r="AK157" s="288">
        <v>0</v>
      </c>
      <c r="AL157" s="288">
        <v>0</v>
      </c>
      <c r="AM157" s="288">
        <v>0</v>
      </c>
      <c r="AN157" s="288">
        <v>0</v>
      </c>
      <c r="AO157" s="733">
        <v>60000</v>
      </c>
      <c r="AP157" s="701">
        <v>1</v>
      </c>
      <c r="AQ157" s="701">
        <v>0</v>
      </c>
      <c r="AR157" s="701">
        <v>0</v>
      </c>
      <c r="AS157" s="671">
        <v>0</v>
      </c>
      <c r="AT157" s="671">
        <v>0</v>
      </c>
      <c r="AU157" s="671">
        <v>3</v>
      </c>
      <c r="AV157" s="671">
        <v>0</v>
      </c>
      <c r="AW157" s="671">
        <v>6</v>
      </c>
      <c r="AX157" s="671">
        <v>0</v>
      </c>
      <c r="AY157" s="671">
        <v>0</v>
      </c>
      <c r="AZ157" s="671">
        <v>0</v>
      </c>
      <c r="BA157" s="671">
        <v>1</v>
      </c>
      <c r="BB157" s="671">
        <v>1</v>
      </c>
      <c r="BC157" s="671">
        <v>3</v>
      </c>
      <c r="BD157" s="671">
        <v>0</v>
      </c>
      <c r="BE157" s="671">
        <v>0</v>
      </c>
      <c r="BF157" s="671">
        <v>0</v>
      </c>
      <c r="BG157" s="671">
        <v>5.9</v>
      </c>
      <c r="BH157" s="734">
        <v>1.6874794829999999</v>
      </c>
      <c r="BI157" s="734">
        <v>7.9485919330000003</v>
      </c>
      <c r="BJ157" s="734">
        <v>22.778411340000002</v>
      </c>
      <c r="BK157" s="734">
        <v>15.24860578</v>
      </c>
      <c r="BL157" s="734">
        <v>3.2419562320000002</v>
      </c>
      <c r="BM157" s="734">
        <v>10.427025</v>
      </c>
      <c r="BN157" s="734">
        <v>74014</v>
      </c>
      <c r="BO157" s="734">
        <v>27.321352000000001</v>
      </c>
      <c r="BP157" s="734">
        <v>72.678647999999995</v>
      </c>
      <c r="BQ157" s="734">
        <v>10.33258356</v>
      </c>
      <c r="BR157" s="741">
        <v>119</v>
      </c>
      <c r="BS157" s="672" t="s">
        <v>116</v>
      </c>
      <c r="BT157" s="672">
        <v>0</v>
      </c>
      <c r="BU157" s="681">
        <v>2500</v>
      </c>
      <c r="BV157" s="671" t="s">
        <v>1100</v>
      </c>
      <c r="BW157" s="671" t="s">
        <v>116</v>
      </c>
      <c r="BX157" s="672">
        <v>5000</v>
      </c>
      <c r="BY157" s="672">
        <v>56363.63636363636</v>
      </c>
      <c r="BZ157" s="672">
        <v>15000</v>
      </c>
      <c r="CA157" s="672">
        <v>1000</v>
      </c>
      <c r="CB157" s="672">
        <v>300000</v>
      </c>
      <c r="CC157" s="671" t="s">
        <v>742</v>
      </c>
      <c r="CD157" s="671">
        <v>3</v>
      </c>
      <c r="CE157" s="671">
        <v>1</v>
      </c>
      <c r="CF157" s="671">
        <v>1</v>
      </c>
      <c r="CG157" s="667" t="s">
        <v>234</v>
      </c>
      <c r="CH157" s="667" t="s">
        <v>174</v>
      </c>
      <c r="CI157" s="747">
        <v>42000</v>
      </c>
      <c r="CJ157" s="746">
        <v>8.5</v>
      </c>
      <c r="CK157" s="746">
        <v>10.5</v>
      </c>
      <c r="CL157" s="746">
        <v>8.9</v>
      </c>
      <c r="CM157" s="746">
        <v>45.8</v>
      </c>
      <c r="CN157" s="746">
        <v>368</v>
      </c>
      <c r="CO157" s="747">
        <v>7965</v>
      </c>
      <c r="CP157" s="746">
        <v>3.9</v>
      </c>
      <c r="CQ157" s="746">
        <v>7.4</v>
      </c>
      <c r="CR157" s="746">
        <v>19.5</v>
      </c>
      <c r="CS157" s="746">
        <v>36.1</v>
      </c>
      <c r="CT157" s="749">
        <v>112</v>
      </c>
    </row>
    <row r="158" spans="1:98" ht="27.75" customHeight="1">
      <c r="A158" s="666" t="s">
        <v>1095</v>
      </c>
      <c r="B158" s="667" t="s">
        <v>1096</v>
      </c>
      <c r="C158" s="667" t="s">
        <v>275</v>
      </c>
      <c r="D158" s="667">
        <v>45</v>
      </c>
      <c r="E158" s="667" t="s">
        <v>158</v>
      </c>
      <c r="F158" s="667">
        <v>3</v>
      </c>
      <c r="G158" s="668">
        <v>94250</v>
      </c>
      <c r="H158" s="668">
        <v>41587</v>
      </c>
      <c r="I158" s="727">
        <v>643816</v>
      </c>
      <c r="J158" s="718">
        <v>0.104</v>
      </c>
      <c r="K158" s="713">
        <f>Q158/I158</f>
        <v>0.92400934428470249</v>
      </c>
      <c r="L158" s="713">
        <f>R158/I158</f>
        <v>1.4089429277930341E-2</v>
      </c>
      <c r="M158" s="713">
        <f>S158/I158</f>
        <v>2.0431303353753247E-2</v>
      </c>
      <c r="N158" s="713">
        <f>T158/I158</f>
        <v>2.3076469053269877E-2</v>
      </c>
      <c r="O158" s="713">
        <f>U158/I158</f>
        <v>3.2524820756240913E-3</v>
      </c>
      <c r="P158" s="713">
        <f>V158/I158</f>
        <v>1.9884563291375175E-2</v>
      </c>
      <c r="Q158" s="712">
        <v>594892</v>
      </c>
      <c r="R158" s="712">
        <v>9071</v>
      </c>
      <c r="S158" s="712">
        <v>13154</v>
      </c>
      <c r="T158" s="712">
        <v>14857</v>
      </c>
      <c r="U158" s="712">
        <v>2094</v>
      </c>
      <c r="V158" s="712">
        <v>12802</v>
      </c>
      <c r="W158" s="727">
        <v>67.523982360000005</v>
      </c>
      <c r="X158" s="667">
        <v>0.2</v>
      </c>
      <c r="Y158" s="716">
        <v>0.11899999999999999</v>
      </c>
      <c r="Z158" s="669">
        <v>7.0000000000000007E-2</v>
      </c>
      <c r="AA158" s="716">
        <v>0.56999999999999995</v>
      </c>
      <c r="AB158" s="668">
        <v>34866</v>
      </c>
      <c r="AC158" s="667">
        <v>11</v>
      </c>
      <c r="AD158" s="667" t="s">
        <v>1146</v>
      </c>
      <c r="AE158" s="667" t="s">
        <v>1147</v>
      </c>
      <c r="AF158" s="288" t="s">
        <v>1148</v>
      </c>
      <c r="AG158" s="288" t="s">
        <v>535</v>
      </c>
      <c r="AH158" s="288">
        <v>0</v>
      </c>
      <c r="AI158" s="288">
        <v>0</v>
      </c>
      <c r="AJ158" s="694">
        <v>0</v>
      </c>
      <c r="AK158" s="288">
        <v>1</v>
      </c>
      <c r="AL158" s="288">
        <v>0</v>
      </c>
      <c r="AM158" s="288">
        <v>0</v>
      </c>
      <c r="AN158" s="288">
        <v>0</v>
      </c>
      <c r="AO158" s="733">
        <v>67000</v>
      </c>
      <c r="AP158" s="701">
        <v>1</v>
      </c>
      <c r="AQ158" s="701">
        <v>0</v>
      </c>
      <c r="AR158" s="701">
        <v>0</v>
      </c>
      <c r="AS158" s="671">
        <v>0</v>
      </c>
      <c r="AT158" s="671">
        <v>0</v>
      </c>
      <c r="AU158" s="671">
        <v>3</v>
      </c>
      <c r="AV158" s="671">
        <v>0</v>
      </c>
      <c r="AW158" s="671">
        <v>6</v>
      </c>
      <c r="AX158" s="671">
        <v>0</v>
      </c>
      <c r="AY158" s="671">
        <v>0</v>
      </c>
      <c r="AZ158" s="671">
        <v>0</v>
      </c>
      <c r="BA158" s="671">
        <v>1</v>
      </c>
      <c r="BB158" s="671">
        <v>1</v>
      </c>
      <c r="BC158" s="671">
        <v>3</v>
      </c>
      <c r="BD158" s="671">
        <v>0</v>
      </c>
      <c r="BE158" s="671">
        <v>0</v>
      </c>
      <c r="BF158" s="671">
        <v>0</v>
      </c>
      <c r="BG158" s="671">
        <v>5.9</v>
      </c>
      <c r="BH158" s="734">
        <v>1.6874794829999999</v>
      </c>
      <c r="BI158" s="734">
        <v>7.9485919330000003</v>
      </c>
      <c r="BJ158" s="734">
        <v>22.778411340000002</v>
      </c>
      <c r="BK158" s="734">
        <v>15.24860578</v>
      </c>
      <c r="BL158" s="734">
        <v>3.2419562320000002</v>
      </c>
      <c r="BM158" s="734">
        <v>10.427025</v>
      </c>
      <c r="BN158" s="734">
        <v>74014</v>
      </c>
      <c r="BO158" s="734">
        <v>27.321352000000001</v>
      </c>
      <c r="BP158" s="734">
        <v>72.678647999999995</v>
      </c>
      <c r="BQ158" s="734">
        <v>10.33258356</v>
      </c>
      <c r="BR158" s="741">
        <v>119</v>
      </c>
      <c r="BS158" s="672">
        <v>2023</v>
      </c>
      <c r="BT158" s="672">
        <v>1</v>
      </c>
      <c r="BU158" s="681">
        <v>2500</v>
      </c>
      <c r="BV158" s="671" t="s">
        <v>1149</v>
      </c>
      <c r="BW158" s="671" t="s">
        <v>116</v>
      </c>
      <c r="BX158" s="672">
        <v>5000</v>
      </c>
      <c r="BY158" s="672">
        <v>56363.63636363636</v>
      </c>
      <c r="BZ158" s="672">
        <v>15000</v>
      </c>
      <c r="CA158" s="672">
        <v>1000</v>
      </c>
      <c r="CB158" s="672">
        <v>300000</v>
      </c>
      <c r="CC158" s="671" t="s">
        <v>742</v>
      </c>
      <c r="CD158" s="671">
        <v>2</v>
      </c>
      <c r="CE158" s="671">
        <v>1</v>
      </c>
      <c r="CF158" s="671">
        <v>1</v>
      </c>
      <c r="CG158" s="667" t="s">
        <v>1150</v>
      </c>
      <c r="CH158" s="667" t="s">
        <v>174</v>
      </c>
      <c r="CI158" s="750">
        <v>42000</v>
      </c>
      <c r="CJ158" s="751">
        <v>8.5</v>
      </c>
      <c r="CK158" s="751">
        <v>10.5</v>
      </c>
      <c r="CL158" s="751">
        <v>8.9</v>
      </c>
      <c r="CM158" s="751">
        <v>45.8</v>
      </c>
      <c r="CN158" s="751">
        <v>368</v>
      </c>
      <c r="CO158" s="750">
        <v>7965</v>
      </c>
      <c r="CP158" s="751">
        <v>3.9</v>
      </c>
      <c r="CQ158" s="751">
        <v>7.4</v>
      </c>
      <c r="CR158" s="751">
        <v>19.5</v>
      </c>
      <c r="CS158" s="751">
        <v>36.1</v>
      </c>
      <c r="CT158" s="749">
        <v>112</v>
      </c>
    </row>
    <row r="159" spans="1:98" ht="27.75" customHeight="1">
      <c r="A159" s="666" t="s">
        <v>1095</v>
      </c>
      <c r="B159" s="667" t="s">
        <v>1096</v>
      </c>
      <c r="C159" s="667" t="s">
        <v>275</v>
      </c>
      <c r="D159" s="667">
        <v>45</v>
      </c>
      <c r="E159" s="667" t="s">
        <v>158</v>
      </c>
      <c r="F159" s="667">
        <v>3</v>
      </c>
      <c r="G159" s="668">
        <v>94250</v>
      </c>
      <c r="H159" s="668">
        <v>41587</v>
      </c>
      <c r="I159" s="727">
        <v>643816</v>
      </c>
      <c r="J159" s="718">
        <v>0.104</v>
      </c>
      <c r="K159" s="713">
        <f>Q159/I159</f>
        <v>0.92400934428470249</v>
      </c>
      <c r="L159" s="713">
        <f>R159/I159</f>
        <v>1.4089429277930341E-2</v>
      </c>
      <c r="M159" s="713">
        <f>S159/I159</f>
        <v>2.0431303353753247E-2</v>
      </c>
      <c r="N159" s="713">
        <f>T159/I159</f>
        <v>2.3076469053269877E-2</v>
      </c>
      <c r="O159" s="713">
        <f>U159/I159</f>
        <v>3.2524820756240913E-3</v>
      </c>
      <c r="P159" s="713">
        <f>V159/I159</f>
        <v>1.9884563291375175E-2</v>
      </c>
      <c r="Q159" s="712">
        <v>594892</v>
      </c>
      <c r="R159" s="712">
        <v>9071</v>
      </c>
      <c r="S159" s="712">
        <v>13154</v>
      </c>
      <c r="T159" s="712">
        <v>14857</v>
      </c>
      <c r="U159" s="712">
        <v>2094</v>
      </c>
      <c r="V159" s="712">
        <v>12802</v>
      </c>
      <c r="W159" s="727">
        <v>67.523982360000005</v>
      </c>
      <c r="X159" s="667">
        <v>0.2</v>
      </c>
      <c r="Y159" s="716">
        <v>0.11899999999999999</v>
      </c>
      <c r="Z159" s="669">
        <v>7.0000000000000007E-2</v>
      </c>
      <c r="AA159" s="716">
        <v>0.56999999999999995</v>
      </c>
      <c r="AB159" s="668">
        <v>34866</v>
      </c>
      <c r="AC159" s="667">
        <v>11</v>
      </c>
      <c r="AD159" s="667" t="s">
        <v>1151</v>
      </c>
      <c r="AE159" s="667" t="s">
        <v>1152</v>
      </c>
      <c r="AF159" s="288" t="s">
        <v>1153</v>
      </c>
      <c r="AG159" s="288" t="s">
        <v>535</v>
      </c>
      <c r="AH159" s="288">
        <v>0</v>
      </c>
      <c r="AI159" s="288">
        <v>0</v>
      </c>
      <c r="AJ159" s="694">
        <v>0</v>
      </c>
      <c r="AK159" s="288">
        <v>0</v>
      </c>
      <c r="AL159" s="288">
        <v>0</v>
      </c>
      <c r="AM159" s="288">
        <v>0</v>
      </c>
      <c r="AN159" s="288">
        <v>0</v>
      </c>
      <c r="AO159" s="288">
        <v>0</v>
      </c>
      <c r="AP159" s="701">
        <v>1</v>
      </c>
      <c r="AQ159" s="701">
        <v>0</v>
      </c>
      <c r="AR159" s="701">
        <v>0</v>
      </c>
      <c r="AS159" s="671">
        <v>0</v>
      </c>
      <c r="AT159" s="671">
        <v>0</v>
      </c>
      <c r="AU159" s="671">
        <v>3</v>
      </c>
      <c r="AV159" s="671">
        <v>0</v>
      </c>
      <c r="AW159" s="671">
        <v>6</v>
      </c>
      <c r="AX159" s="671">
        <v>0</v>
      </c>
      <c r="AY159" s="671">
        <v>0</v>
      </c>
      <c r="AZ159" s="671">
        <v>0</v>
      </c>
      <c r="BA159" s="671">
        <v>1</v>
      </c>
      <c r="BB159" s="671">
        <v>1</v>
      </c>
      <c r="BC159" s="671">
        <v>3</v>
      </c>
      <c r="BD159" s="671">
        <v>0</v>
      </c>
      <c r="BE159" s="671">
        <v>0</v>
      </c>
      <c r="BF159" s="671">
        <v>0</v>
      </c>
      <c r="BG159" s="671">
        <v>5.9</v>
      </c>
      <c r="BH159" s="734">
        <v>1.6874794829999999</v>
      </c>
      <c r="BI159" s="734">
        <v>7.9485919330000003</v>
      </c>
      <c r="BJ159" s="734">
        <v>22.778411340000002</v>
      </c>
      <c r="BK159" s="734">
        <v>15.24860578</v>
      </c>
      <c r="BL159" s="734">
        <v>3.2419562320000002</v>
      </c>
      <c r="BM159" s="734">
        <v>10.427025</v>
      </c>
      <c r="BN159" s="734">
        <v>74014</v>
      </c>
      <c r="BO159" s="734">
        <v>27.321352000000001</v>
      </c>
      <c r="BP159" s="734">
        <v>72.678647999999995</v>
      </c>
      <c r="BQ159" s="734">
        <v>10.33258356</v>
      </c>
      <c r="BR159" s="741">
        <v>119</v>
      </c>
      <c r="BS159" s="672" t="s">
        <v>116</v>
      </c>
      <c r="BT159" s="672">
        <v>0</v>
      </c>
      <c r="BU159" s="671" t="s">
        <v>1154</v>
      </c>
      <c r="BV159" s="671" t="s">
        <v>1155</v>
      </c>
      <c r="BW159" s="671">
        <v>1000</v>
      </c>
      <c r="BX159" s="672">
        <v>6000</v>
      </c>
      <c r="BY159" s="672">
        <v>56363.63636363636</v>
      </c>
      <c r="BZ159" s="672">
        <v>15000</v>
      </c>
      <c r="CA159" s="672">
        <v>1000</v>
      </c>
      <c r="CB159" s="672">
        <v>300000</v>
      </c>
      <c r="CC159" s="671" t="s">
        <v>153</v>
      </c>
      <c r="CD159" s="671">
        <v>3</v>
      </c>
      <c r="CE159" s="671">
        <v>1</v>
      </c>
      <c r="CF159" s="671">
        <v>1</v>
      </c>
      <c r="CG159" s="667" t="s">
        <v>1156</v>
      </c>
      <c r="CH159" s="667" t="s">
        <v>174</v>
      </c>
      <c r="CI159" s="750">
        <v>42000</v>
      </c>
      <c r="CJ159" s="751">
        <v>8.5</v>
      </c>
      <c r="CK159" s="751">
        <v>10.5</v>
      </c>
      <c r="CL159" s="751">
        <v>8.9</v>
      </c>
      <c r="CM159" s="751">
        <v>45.8</v>
      </c>
      <c r="CN159" s="751">
        <v>368</v>
      </c>
      <c r="CO159" s="750">
        <v>7965</v>
      </c>
      <c r="CP159" s="751">
        <v>3.9</v>
      </c>
      <c r="CQ159" s="751">
        <v>7.4</v>
      </c>
      <c r="CR159" s="751">
        <v>19.5</v>
      </c>
      <c r="CS159" s="751">
        <v>36.1</v>
      </c>
      <c r="CT159" s="749">
        <v>112</v>
      </c>
    </row>
    <row r="160" spans="1:98" ht="27.75" customHeight="1">
      <c r="A160" s="666" t="s">
        <v>1095</v>
      </c>
      <c r="B160" s="667" t="s">
        <v>1096</v>
      </c>
      <c r="C160" s="667" t="s">
        <v>275</v>
      </c>
      <c r="D160" s="667">
        <v>45</v>
      </c>
      <c r="E160" s="667" t="s">
        <v>158</v>
      </c>
      <c r="F160" s="667">
        <v>3</v>
      </c>
      <c r="G160" s="668">
        <v>94250</v>
      </c>
      <c r="H160" s="668">
        <v>41587</v>
      </c>
      <c r="I160" s="727">
        <v>643816</v>
      </c>
      <c r="J160" s="718">
        <v>0.104</v>
      </c>
      <c r="K160" s="713">
        <f>Q160/I160</f>
        <v>0.92400934428470249</v>
      </c>
      <c r="L160" s="713">
        <f>R160/I160</f>
        <v>1.4089429277930341E-2</v>
      </c>
      <c r="M160" s="713">
        <f>S160/I160</f>
        <v>2.0431303353753247E-2</v>
      </c>
      <c r="N160" s="713">
        <f>T160/I160</f>
        <v>2.3076469053269877E-2</v>
      </c>
      <c r="O160" s="713">
        <f>U160/I160</f>
        <v>3.2524820756240913E-3</v>
      </c>
      <c r="P160" s="713">
        <f>V160/I160</f>
        <v>1.9884563291375175E-2</v>
      </c>
      <c r="Q160" s="712">
        <v>594892</v>
      </c>
      <c r="R160" s="712">
        <v>9071</v>
      </c>
      <c r="S160" s="712">
        <v>13154</v>
      </c>
      <c r="T160" s="712">
        <v>14857</v>
      </c>
      <c r="U160" s="712">
        <v>2094</v>
      </c>
      <c r="V160" s="712">
        <v>12802</v>
      </c>
      <c r="W160" s="727">
        <v>67.523982360000005</v>
      </c>
      <c r="X160" s="667">
        <v>0.2</v>
      </c>
      <c r="Y160" s="716">
        <v>0.11899999999999999</v>
      </c>
      <c r="Z160" s="669">
        <v>7.0000000000000007E-2</v>
      </c>
      <c r="AA160" s="716">
        <v>0.56999999999999995</v>
      </c>
      <c r="AB160" s="668">
        <v>34866</v>
      </c>
      <c r="AC160" s="667">
        <v>11</v>
      </c>
      <c r="AD160" s="667" t="s">
        <v>1107</v>
      </c>
      <c r="AE160" s="288" t="s">
        <v>1108</v>
      </c>
      <c r="AF160" s="288" t="s">
        <v>1109</v>
      </c>
      <c r="AG160" s="288" t="s">
        <v>1110</v>
      </c>
      <c r="AH160" s="288">
        <v>0</v>
      </c>
      <c r="AI160" s="288">
        <v>0</v>
      </c>
      <c r="AJ160" s="694">
        <v>0</v>
      </c>
      <c r="AK160" s="288">
        <v>0</v>
      </c>
      <c r="AL160" s="288">
        <v>0</v>
      </c>
      <c r="AM160" s="288">
        <v>0</v>
      </c>
      <c r="AN160" s="288">
        <v>0</v>
      </c>
      <c r="AO160" s="732">
        <v>60000</v>
      </c>
      <c r="AP160" s="701">
        <v>1</v>
      </c>
      <c r="AQ160" s="701">
        <v>0</v>
      </c>
      <c r="AR160" s="701">
        <v>0</v>
      </c>
      <c r="AS160" s="671">
        <v>0</v>
      </c>
      <c r="AT160" s="671">
        <v>0</v>
      </c>
      <c r="AU160" s="671">
        <v>2</v>
      </c>
      <c r="AV160" s="671">
        <v>0</v>
      </c>
      <c r="AW160" s="671">
        <v>6</v>
      </c>
      <c r="AX160" s="671">
        <v>0</v>
      </c>
      <c r="AY160" s="671">
        <v>0</v>
      </c>
      <c r="AZ160" s="671">
        <v>1</v>
      </c>
      <c r="BA160" s="671">
        <v>1</v>
      </c>
      <c r="BB160" s="671">
        <v>0</v>
      </c>
      <c r="BC160" s="671">
        <v>3</v>
      </c>
      <c r="BD160" s="671">
        <v>0</v>
      </c>
      <c r="BE160" s="671">
        <v>0</v>
      </c>
      <c r="BF160" s="671">
        <v>0</v>
      </c>
      <c r="BG160" s="671">
        <v>5.9</v>
      </c>
      <c r="BH160" s="734">
        <v>1.6874794829999999</v>
      </c>
      <c r="BI160" s="734">
        <v>7.9485919330000003</v>
      </c>
      <c r="BJ160" s="734">
        <v>22.778411340000002</v>
      </c>
      <c r="BK160" s="734">
        <v>15.24860578</v>
      </c>
      <c r="BL160" s="734">
        <v>3.2419562320000002</v>
      </c>
      <c r="BM160" s="734">
        <v>10.427025</v>
      </c>
      <c r="BN160" s="734">
        <v>74014</v>
      </c>
      <c r="BO160" s="734">
        <v>27.321352000000001</v>
      </c>
      <c r="BP160" s="734">
        <v>72.678647999999995</v>
      </c>
      <c r="BQ160" s="734">
        <v>10.33258356</v>
      </c>
      <c r="BR160" s="741">
        <v>119</v>
      </c>
      <c r="BS160" s="672">
        <v>2021</v>
      </c>
      <c r="BT160" s="672">
        <v>1</v>
      </c>
      <c r="BU160" s="671" t="s">
        <v>488</v>
      </c>
      <c r="BV160" s="671" t="s">
        <v>1111</v>
      </c>
      <c r="BW160" s="671" t="s">
        <v>116</v>
      </c>
      <c r="BX160" s="672">
        <v>4000</v>
      </c>
      <c r="BY160" s="672">
        <v>56363.63636363636</v>
      </c>
      <c r="BZ160" s="672">
        <v>15000</v>
      </c>
      <c r="CA160" s="672">
        <v>1000</v>
      </c>
      <c r="CB160" s="672">
        <v>300000</v>
      </c>
      <c r="CC160" s="671" t="s">
        <v>1112</v>
      </c>
      <c r="CD160" s="671">
        <v>1</v>
      </c>
      <c r="CE160" s="671">
        <v>1</v>
      </c>
      <c r="CF160" s="671">
        <v>1</v>
      </c>
      <c r="CG160" s="667" t="s">
        <v>1113</v>
      </c>
      <c r="CH160" s="667" t="s">
        <v>1114</v>
      </c>
      <c r="CI160" s="750">
        <v>42000</v>
      </c>
      <c r="CJ160" s="751">
        <v>8.5</v>
      </c>
      <c r="CK160" s="751">
        <v>10.5</v>
      </c>
      <c r="CL160" s="751">
        <v>8.9</v>
      </c>
      <c r="CM160" s="751">
        <v>45.8</v>
      </c>
      <c r="CN160" s="751">
        <v>368</v>
      </c>
      <c r="CO160" s="750">
        <v>7965</v>
      </c>
      <c r="CP160" s="751">
        <v>3.9</v>
      </c>
      <c r="CQ160" s="751">
        <v>7.4</v>
      </c>
      <c r="CR160" s="751">
        <v>19.5</v>
      </c>
      <c r="CS160" s="751">
        <v>36.1</v>
      </c>
      <c r="CT160" s="749">
        <v>112</v>
      </c>
    </row>
    <row r="161" spans="1:98" ht="27.75" customHeight="1">
      <c r="A161" s="666" t="s">
        <v>1095</v>
      </c>
      <c r="B161" s="667" t="s">
        <v>1096</v>
      </c>
      <c r="C161" s="667" t="s">
        <v>275</v>
      </c>
      <c r="D161" s="667">
        <v>45</v>
      </c>
      <c r="E161" s="667" t="s">
        <v>158</v>
      </c>
      <c r="F161" s="667">
        <v>3</v>
      </c>
      <c r="G161" s="668">
        <v>94250</v>
      </c>
      <c r="H161" s="668">
        <v>41587</v>
      </c>
      <c r="I161" s="727">
        <v>643816</v>
      </c>
      <c r="J161" s="718">
        <v>0.104</v>
      </c>
      <c r="K161" s="713">
        <f>Q161/I161</f>
        <v>0.92400934428470249</v>
      </c>
      <c r="L161" s="713">
        <f>R161/I161</f>
        <v>1.4089429277930341E-2</v>
      </c>
      <c r="M161" s="713">
        <f>S161/I161</f>
        <v>2.0431303353753247E-2</v>
      </c>
      <c r="N161" s="713">
        <f>T161/I161</f>
        <v>2.3076469053269877E-2</v>
      </c>
      <c r="O161" s="713">
        <f>U161/I161</f>
        <v>3.2524820756240913E-3</v>
      </c>
      <c r="P161" s="713">
        <f>V161/I161</f>
        <v>1.9884563291375175E-2</v>
      </c>
      <c r="Q161" s="712">
        <v>594892</v>
      </c>
      <c r="R161" s="712">
        <v>9071</v>
      </c>
      <c r="S161" s="712">
        <v>13154</v>
      </c>
      <c r="T161" s="712">
        <v>14857</v>
      </c>
      <c r="U161" s="712">
        <v>2094</v>
      </c>
      <c r="V161" s="712">
        <v>12802</v>
      </c>
      <c r="W161" s="727">
        <v>67.523982360000005</v>
      </c>
      <c r="X161" s="667">
        <v>0.2</v>
      </c>
      <c r="Y161" s="716">
        <v>0.11899999999999999</v>
      </c>
      <c r="Z161" s="669">
        <v>7.0000000000000007E-2</v>
      </c>
      <c r="AA161" s="716">
        <v>0.56999999999999995</v>
      </c>
      <c r="AB161" s="668">
        <v>34866</v>
      </c>
      <c r="AC161" s="667">
        <v>11</v>
      </c>
      <c r="AD161" s="667" t="s">
        <v>1101</v>
      </c>
      <c r="AE161" s="667" t="s">
        <v>1102</v>
      </c>
      <c r="AF161" s="694" t="s">
        <v>1103</v>
      </c>
      <c r="AG161" s="288" t="s">
        <v>172</v>
      </c>
      <c r="AH161" s="694">
        <v>0</v>
      </c>
      <c r="AI161" s="288">
        <v>0</v>
      </c>
      <c r="AJ161" s="694">
        <v>0</v>
      </c>
      <c r="AK161" s="694">
        <v>0</v>
      </c>
      <c r="AL161" s="694">
        <v>0</v>
      </c>
      <c r="AM161" s="694">
        <v>1</v>
      </c>
      <c r="AN161" s="694">
        <v>1</v>
      </c>
      <c r="AO161" s="288">
        <v>0</v>
      </c>
      <c r="AP161" s="702">
        <v>1</v>
      </c>
      <c r="AQ161" s="702">
        <v>0</v>
      </c>
      <c r="AR161" s="702">
        <v>0</v>
      </c>
      <c r="AS161" s="674">
        <v>0</v>
      </c>
      <c r="AT161" s="674">
        <v>9</v>
      </c>
      <c r="AU161" s="674">
        <v>1</v>
      </c>
      <c r="AV161" s="674">
        <v>1</v>
      </c>
      <c r="AW161" s="674">
        <v>6</v>
      </c>
      <c r="AX161" s="674">
        <v>0</v>
      </c>
      <c r="AY161" s="671">
        <v>0</v>
      </c>
      <c r="AZ161" s="674">
        <v>0</v>
      </c>
      <c r="BA161" s="671">
        <v>1</v>
      </c>
      <c r="BB161" s="674">
        <v>0</v>
      </c>
      <c r="BC161" s="671">
        <v>3</v>
      </c>
      <c r="BD161" s="674">
        <v>0</v>
      </c>
      <c r="BE161" s="674">
        <v>0</v>
      </c>
      <c r="BF161" s="671">
        <v>0</v>
      </c>
      <c r="BG161" s="674">
        <v>5.9</v>
      </c>
      <c r="BH161" s="734">
        <v>1.6874794829999999</v>
      </c>
      <c r="BI161" s="734">
        <v>7.9485919330000003</v>
      </c>
      <c r="BJ161" s="734">
        <v>22.778411340000002</v>
      </c>
      <c r="BK161" s="734">
        <v>15.24860578</v>
      </c>
      <c r="BL161" s="734">
        <v>3.2419562320000002</v>
      </c>
      <c r="BM161" s="734">
        <v>10.427025</v>
      </c>
      <c r="BN161" s="734">
        <v>74014</v>
      </c>
      <c r="BO161" s="734">
        <v>27.321352000000001</v>
      </c>
      <c r="BP161" s="734">
        <v>72.678647999999995</v>
      </c>
      <c r="BQ161" s="734">
        <v>10.33258356</v>
      </c>
      <c r="BR161" s="741">
        <v>119</v>
      </c>
      <c r="BS161" s="672">
        <v>2022</v>
      </c>
      <c r="BT161" s="672">
        <v>1</v>
      </c>
      <c r="BU161" s="681" t="s">
        <v>1104</v>
      </c>
      <c r="BV161" s="679" t="s">
        <v>1105</v>
      </c>
      <c r="BW161" s="679">
        <v>10000</v>
      </c>
      <c r="BX161" s="720">
        <v>50000</v>
      </c>
      <c r="BY161" s="672">
        <v>56363.63636363636</v>
      </c>
      <c r="BZ161" s="672">
        <v>15000</v>
      </c>
      <c r="CA161" s="672">
        <v>1000</v>
      </c>
      <c r="CB161" s="672">
        <v>300000</v>
      </c>
      <c r="CC161" s="674" t="s">
        <v>153</v>
      </c>
      <c r="CD161" s="674">
        <v>3</v>
      </c>
      <c r="CE161" s="674">
        <v>2</v>
      </c>
      <c r="CF161" s="674">
        <v>1</v>
      </c>
      <c r="CG161" s="667" t="s">
        <v>234</v>
      </c>
      <c r="CH161" s="667" t="s">
        <v>1106</v>
      </c>
      <c r="CI161" s="750">
        <v>42000</v>
      </c>
      <c r="CJ161" s="751">
        <v>8.5</v>
      </c>
      <c r="CK161" s="751">
        <v>10.5</v>
      </c>
      <c r="CL161" s="751">
        <v>8.9</v>
      </c>
      <c r="CM161" s="751">
        <v>45.8</v>
      </c>
      <c r="CN161" s="751">
        <v>368</v>
      </c>
      <c r="CO161" s="750">
        <v>7965</v>
      </c>
      <c r="CP161" s="751">
        <v>3.9</v>
      </c>
      <c r="CQ161" s="751">
        <v>7.4</v>
      </c>
      <c r="CR161" s="751">
        <v>19.5</v>
      </c>
      <c r="CS161" s="751">
        <v>36.1</v>
      </c>
      <c r="CT161" s="749">
        <v>112</v>
      </c>
    </row>
    <row r="162" spans="1:98" ht="27.75" customHeight="1">
      <c r="A162" s="666" t="s">
        <v>1095</v>
      </c>
      <c r="B162" s="667" t="s">
        <v>1096</v>
      </c>
      <c r="C162" s="667" t="s">
        <v>275</v>
      </c>
      <c r="D162" s="667">
        <v>45</v>
      </c>
      <c r="E162" s="667" t="s">
        <v>158</v>
      </c>
      <c r="F162" s="667">
        <v>3</v>
      </c>
      <c r="G162" s="668">
        <v>94250</v>
      </c>
      <c r="H162" s="668">
        <v>41587</v>
      </c>
      <c r="I162" s="727">
        <v>643816</v>
      </c>
      <c r="J162" s="718">
        <v>0.104</v>
      </c>
      <c r="K162" s="713">
        <f>Q162/I162</f>
        <v>0.92400934428470249</v>
      </c>
      <c r="L162" s="713">
        <f>R162/I162</f>
        <v>1.4089429277930341E-2</v>
      </c>
      <c r="M162" s="713">
        <f>S162/I162</f>
        <v>2.0431303353753247E-2</v>
      </c>
      <c r="N162" s="713">
        <f>T162/I162</f>
        <v>2.3076469053269877E-2</v>
      </c>
      <c r="O162" s="713">
        <f>U162/I162</f>
        <v>3.2524820756240913E-3</v>
      </c>
      <c r="P162" s="713">
        <f>V162/I162</f>
        <v>1.9884563291375175E-2</v>
      </c>
      <c r="Q162" s="712">
        <v>594892</v>
      </c>
      <c r="R162" s="712">
        <v>9071</v>
      </c>
      <c r="S162" s="712">
        <v>13154</v>
      </c>
      <c r="T162" s="712">
        <v>14857</v>
      </c>
      <c r="U162" s="712">
        <v>2094</v>
      </c>
      <c r="V162" s="712">
        <v>12802</v>
      </c>
      <c r="W162" s="727">
        <v>67.523982360000005</v>
      </c>
      <c r="X162" s="667">
        <v>0.2</v>
      </c>
      <c r="Y162" s="716">
        <v>0.11899999999999999</v>
      </c>
      <c r="Z162" s="669">
        <v>7.0000000000000007E-2</v>
      </c>
      <c r="AA162" s="716">
        <v>0.56999999999999995</v>
      </c>
      <c r="AB162" s="668">
        <v>34866</v>
      </c>
      <c r="AC162" s="667">
        <v>11</v>
      </c>
      <c r="AD162" s="667" t="s">
        <v>1122</v>
      </c>
      <c r="AE162" s="667" t="s">
        <v>1123</v>
      </c>
      <c r="AF162" s="288" t="s">
        <v>1124</v>
      </c>
      <c r="AG162" s="288" t="s">
        <v>1125</v>
      </c>
      <c r="AH162" s="288">
        <v>0</v>
      </c>
      <c r="AI162" s="288">
        <v>0</v>
      </c>
      <c r="AJ162" s="694">
        <v>0</v>
      </c>
      <c r="AK162" s="288">
        <v>1</v>
      </c>
      <c r="AL162" s="288">
        <v>0</v>
      </c>
      <c r="AM162" s="288">
        <v>0</v>
      </c>
      <c r="AN162" s="288">
        <v>1</v>
      </c>
      <c r="AO162" s="288">
        <v>0</v>
      </c>
      <c r="AP162" s="701">
        <v>1</v>
      </c>
      <c r="AQ162" s="701">
        <v>1</v>
      </c>
      <c r="AR162" s="701">
        <v>0</v>
      </c>
      <c r="AS162" s="671">
        <v>0</v>
      </c>
      <c r="AT162" s="671">
        <v>9</v>
      </c>
      <c r="AU162" s="671">
        <v>1</v>
      </c>
      <c r="AV162" s="671">
        <v>1</v>
      </c>
      <c r="AW162" s="671">
        <v>6</v>
      </c>
      <c r="AX162" s="671">
        <v>0</v>
      </c>
      <c r="AY162" s="671">
        <v>0</v>
      </c>
      <c r="AZ162" s="671">
        <v>0</v>
      </c>
      <c r="BA162" s="671">
        <v>1</v>
      </c>
      <c r="BB162" s="671">
        <v>0</v>
      </c>
      <c r="BC162" s="671">
        <v>3</v>
      </c>
      <c r="BD162" s="671">
        <v>0</v>
      </c>
      <c r="BE162" s="671">
        <v>0</v>
      </c>
      <c r="BF162" s="671">
        <v>0</v>
      </c>
      <c r="BG162" s="671">
        <v>5.9</v>
      </c>
      <c r="BH162" s="734">
        <v>1.6874794829999999</v>
      </c>
      <c r="BI162" s="734">
        <v>7.9485919330000003</v>
      </c>
      <c r="BJ162" s="734">
        <v>22.778411340000002</v>
      </c>
      <c r="BK162" s="734">
        <v>15.24860578</v>
      </c>
      <c r="BL162" s="734">
        <v>3.2419562320000002</v>
      </c>
      <c r="BM162" s="734">
        <v>10.427025</v>
      </c>
      <c r="BN162" s="734">
        <v>74014</v>
      </c>
      <c r="BO162" s="734">
        <v>27.321352000000001</v>
      </c>
      <c r="BP162" s="734">
        <v>72.678647999999995</v>
      </c>
      <c r="BQ162" s="734">
        <v>10.33258356</v>
      </c>
      <c r="BR162" s="741">
        <v>119</v>
      </c>
      <c r="BS162" s="672">
        <v>2022</v>
      </c>
      <c r="BT162" s="672">
        <v>1</v>
      </c>
      <c r="BU162" s="681" t="s">
        <v>1104</v>
      </c>
      <c r="BV162" s="701" t="s">
        <v>1126</v>
      </c>
      <c r="BW162" s="701" t="s">
        <v>116</v>
      </c>
      <c r="BX162" s="672">
        <v>50000</v>
      </c>
      <c r="BY162" s="672">
        <v>56363.63636363636</v>
      </c>
      <c r="BZ162" s="672">
        <v>15000</v>
      </c>
      <c r="CA162" s="672">
        <v>1000</v>
      </c>
      <c r="CB162" s="672">
        <v>300000</v>
      </c>
      <c r="CC162" s="671" t="s">
        <v>153</v>
      </c>
      <c r="CD162" s="671">
        <v>3</v>
      </c>
      <c r="CE162" s="671">
        <v>2</v>
      </c>
      <c r="CF162" s="671">
        <v>1</v>
      </c>
      <c r="CG162" s="667" t="s">
        <v>234</v>
      </c>
      <c r="CH162" s="667" t="s">
        <v>1106</v>
      </c>
      <c r="CI162" s="750">
        <v>42000</v>
      </c>
      <c r="CJ162" s="751">
        <v>8.5</v>
      </c>
      <c r="CK162" s="751">
        <v>10.5</v>
      </c>
      <c r="CL162" s="751">
        <v>8.9</v>
      </c>
      <c r="CM162" s="751">
        <v>45.8</v>
      </c>
      <c r="CN162" s="751">
        <v>368</v>
      </c>
      <c r="CO162" s="750">
        <v>7965</v>
      </c>
      <c r="CP162" s="751">
        <v>3.9</v>
      </c>
      <c r="CQ162" s="751">
        <v>7.4</v>
      </c>
      <c r="CR162" s="751">
        <v>19.5</v>
      </c>
      <c r="CS162" s="751">
        <v>36.1</v>
      </c>
      <c r="CT162" s="749">
        <v>112</v>
      </c>
    </row>
    <row r="163" spans="1:98" ht="27.75" customHeight="1">
      <c r="A163" s="666" t="s">
        <v>1095</v>
      </c>
      <c r="B163" s="667" t="s">
        <v>1096</v>
      </c>
      <c r="C163" s="667" t="s">
        <v>275</v>
      </c>
      <c r="D163" s="667">
        <v>45</v>
      </c>
      <c r="E163" s="667" t="s">
        <v>158</v>
      </c>
      <c r="F163" s="667">
        <v>3</v>
      </c>
      <c r="G163" s="668">
        <v>94250</v>
      </c>
      <c r="H163" s="668">
        <v>41587</v>
      </c>
      <c r="I163" s="727">
        <v>643816</v>
      </c>
      <c r="J163" s="718">
        <v>0.104</v>
      </c>
      <c r="K163" s="713">
        <f>Q163/I163</f>
        <v>0.92400934428470249</v>
      </c>
      <c r="L163" s="713">
        <f>R163/I163</f>
        <v>1.4089429277930341E-2</v>
      </c>
      <c r="M163" s="713">
        <f>S163/I163</f>
        <v>2.0431303353753247E-2</v>
      </c>
      <c r="N163" s="713">
        <f>T163/I163</f>
        <v>2.3076469053269877E-2</v>
      </c>
      <c r="O163" s="713">
        <f>U163/I163</f>
        <v>3.2524820756240913E-3</v>
      </c>
      <c r="P163" s="713">
        <f>V163/I163</f>
        <v>1.9884563291375175E-2</v>
      </c>
      <c r="Q163" s="712">
        <v>594892</v>
      </c>
      <c r="R163" s="712">
        <v>9071</v>
      </c>
      <c r="S163" s="712">
        <v>13154</v>
      </c>
      <c r="T163" s="712">
        <v>14857</v>
      </c>
      <c r="U163" s="712">
        <v>2094</v>
      </c>
      <c r="V163" s="712">
        <v>12802</v>
      </c>
      <c r="W163" s="727">
        <v>67.523982360000005</v>
      </c>
      <c r="X163" s="667">
        <v>0.2</v>
      </c>
      <c r="Y163" s="716">
        <v>0.11899999999999999</v>
      </c>
      <c r="Z163" s="669">
        <v>7.0000000000000007E-2</v>
      </c>
      <c r="AA163" s="716">
        <v>0.56999999999999995</v>
      </c>
      <c r="AB163" s="668">
        <v>34866</v>
      </c>
      <c r="AC163" s="667">
        <v>11</v>
      </c>
      <c r="AD163" s="667" t="s">
        <v>1127</v>
      </c>
      <c r="AE163" s="667" t="s">
        <v>1128</v>
      </c>
      <c r="AF163" s="288" t="s">
        <v>1129</v>
      </c>
      <c r="AG163" s="288" t="s">
        <v>214</v>
      </c>
      <c r="AH163" s="288">
        <v>0</v>
      </c>
      <c r="AI163" s="288">
        <v>0</v>
      </c>
      <c r="AJ163" s="694">
        <v>0</v>
      </c>
      <c r="AK163" s="288">
        <v>1</v>
      </c>
      <c r="AL163" s="288">
        <v>1</v>
      </c>
      <c r="AM163" s="288">
        <v>0</v>
      </c>
      <c r="AN163" s="288">
        <v>0</v>
      </c>
      <c r="AO163" s="288">
        <v>0</v>
      </c>
      <c r="AP163" s="701">
        <v>1</v>
      </c>
      <c r="AQ163" s="701">
        <v>0</v>
      </c>
      <c r="AR163" s="701">
        <v>0</v>
      </c>
      <c r="AS163" s="671">
        <v>0</v>
      </c>
      <c r="AT163" s="671">
        <v>3</v>
      </c>
      <c r="AU163" s="671">
        <v>1</v>
      </c>
      <c r="AV163" s="671">
        <v>1</v>
      </c>
      <c r="AW163" s="671">
        <v>6</v>
      </c>
      <c r="AX163" s="671">
        <v>0</v>
      </c>
      <c r="AY163" s="671">
        <v>0</v>
      </c>
      <c r="AZ163" s="671">
        <v>0</v>
      </c>
      <c r="BA163" s="671">
        <v>1</v>
      </c>
      <c r="BB163" s="671">
        <v>0</v>
      </c>
      <c r="BC163" s="671">
        <v>3</v>
      </c>
      <c r="BD163" s="671">
        <v>0</v>
      </c>
      <c r="BE163" s="671">
        <v>0</v>
      </c>
      <c r="BF163" s="671">
        <v>0</v>
      </c>
      <c r="BG163" s="671">
        <v>5.9</v>
      </c>
      <c r="BH163" s="734">
        <v>1.6874794829999999</v>
      </c>
      <c r="BI163" s="734">
        <v>7.9485919330000003</v>
      </c>
      <c r="BJ163" s="734">
        <v>22.778411340000002</v>
      </c>
      <c r="BK163" s="734">
        <v>15.24860578</v>
      </c>
      <c r="BL163" s="734">
        <v>3.2419562320000002</v>
      </c>
      <c r="BM163" s="734">
        <v>10.427025</v>
      </c>
      <c r="BN163" s="734">
        <v>74014</v>
      </c>
      <c r="BO163" s="734">
        <v>27.321352000000001</v>
      </c>
      <c r="BP163" s="734">
        <v>72.678647999999995</v>
      </c>
      <c r="BQ163" s="734">
        <v>10.33258356</v>
      </c>
      <c r="BR163" s="741">
        <v>119</v>
      </c>
      <c r="BS163" s="672">
        <v>2022</v>
      </c>
      <c r="BT163" s="672">
        <v>1</v>
      </c>
      <c r="BU163" s="671" t="s">
        <v>1130</v>
      </c>
      <c r="BV163" s="671" t="s">
        <v>1131</v>
      </c>
      <c r="BW163" s="671" t="s">
        <v>116</v>
      </c>
      <c r="BX163" s="672">
        <v>15000</v>
      </c>
      <c r="BY163" s="672">
        <v>56363.63636363636</v>
      </c>
      <c r="BZ163" s="672">
        <v>15000</v>
      </c>
      <c r="CA163" s="672">
        <v>1000</v>
      </c>
      <c r="CB163" s="672">
        <v>300000</v>
      </c>
      <c r="CD163" s="671">
        <v>3</v>
      </c>
      <c r="CE163" s="671">
        <v>1</v>
      </c>
      <c r="CF163" s="671">
        <v>1</v>
      </c>
      <c r="CG163" s="667" t="s">
        <v>234</v>
      </c>
      <c r="CH163" s="667" t="s">
        <v>234</v>
      </c>
      <c r="CI163" s="750">
        <v>42000</v>
      </c>
      <c r="CJ163" s="751">
        <v>8.5</v>
      </c>
      <c r="CK163" s="751">
        <v>10.5</v>
      </c>
      <c r="CL163" s="751">
        <v>8.9</v>
      </c>
      <c r="CM163" s="751">
        <v>45.8</v>
      </c>
      <c r="CN163" s="751">
        <v>368</v>
      </c>
      <c r="CO163" s="750">
        <v>7965</v>
      </c>
      <c r="CP163" s="751">
        <v>3.9</v>
      </c>
      <c r="CQ163" s="751">
        <v>7.4</v>
      </c>
      <c r="CR163" s="751">
        <v>19.5</v>
      </c>
      <c r="CS163" s="751">
        <v>36.1</v>
      </c>
      <c r="CT163" s="749">
        <v>112</v>
      </c>
    </row>
    <row r="164" spans="1:98" ht="27.75" customHeight="1">
      <c r="A164" s="666" t="s">
        <v>1095</v>
      </c>
      <c r="B164" s="667" t="s">
        <v>1096</v>
      </c>
      <c r="C164" s="667" t="s">
        <v>275</v>
      </c>
      <c r="D164" s="667">
        <v>45</v>
      </c>
      <c r="E164" s="667" t="s">
        <v>158</v>
      </c>
      <c r="F164" s="667">
        <v>3</v>
      </c>
      <c r="G164" s="668">
        <v>94250</v>
      </c>
      <c r="H164" s="668">
        <v>41587</v>
      </c>
      <c r="I164" s="727">
        <v>643816</v>
      </c>
      <c r="J164" s="718">
        <v>0.104</v>
      </c>
      <c r="K164" s="713">
        <f>Q164/I164</f>
        <v>0.92400934428470249</v>
      </c>
      <c r="L164" s="713">
        <f>R164/I164</f>
        <v>1.4089429277930341E-2</v>
      </c>
      <c r="M164" s="713">
        <f>S164/I164</f>
        <v>2.0431303353753247E-2</v>
      </c>
      <c r="N164" s="713">
        <f>T164/I164</f>
        <v>2.3076469053269877E-2</v>
      </c>
      <c r="O164" s="713">
        <f>U164/I164</f>
        <v>3.2524820756240913E-3</v>
      </c>
      <c r="P164" s="713">
        <f>V164/I164</f>
        <v>1.9884563291375175E-2</v>
      </c>
      <c r="Q164" s="712">
        <v>594892</v>
      </c>
      <c r="R164" s="712">
        <v>9071</v>
      </c>
      <c r="S164" s="712">
        <v>13154</v>
      </c>
      <c r="T164" s="712">
        <v>14857</v>
      </c>
      <c r="U164" s="712">
        <v>2094</v>
      </c>
      <c r="V164" s="712">
        <v>12802</v>
      </c>
      <c r="W164" s="727">
        <v>67.523982360000005</v>
      </c>
      <c r="X164" s="667">
        <v>0.2</v>
      </c>
      <c r="Y164" s="716">
        <v>0.11899999999999999</v>
      </c>
      <c r="Z164" s="669">
        <v>7.0000000000000007E-2</v>
      </c>
      <c r="AA164" s="716">
        <v>0.56999999999999995</v>
      </c>
      <c r="AB164" s="668">
        <v>34866</v>
      </c>
      <c r="AC164" s="667">
        <v>3</v>
      </c>
      <c r="AD164" s="667" t="s">
        <v>1132</v>
      </c>
      <c r="AE164" s="667" t="s">
        <v>1133</v>
      </c>
      <c r="AF164" s="288" t="s">
        <v>1134</v>
      </c>
      <c r="AG164" s="288" t="s">
        <v>417</v>
      </c>
      <c r="AH164" s="288">
        <v>1</v>
      </c>
      <c r="AI164" s="288">
        <v>0</v>
      </c>
      <c r="AJ164" s="694">
        <v>0</v>
      </c>
      <c r="AK164" s="288">
        <v>1</v>
      </c>
      <c r="AL164" s="288">
        <v>0</v>
      </c>
      <c r="AM164" s="288">
        <v>0</v>
      </c>
      <c r="AN164" s="288">
        <v>0</v>
      </c>
      <c r="AO164" s="288">
        <v>0</v>
      </c>
      <c r="AP164" s="701">
        <v>1</v>
      </c>
      <c r="AQ164" s="701">
        <v>0</v>
      </c>
      <c r="AR164" s="701">
        <v>1</v>
      </c>
      <c r="AS164" s="671">
        <v>0</v>
      </c>
      <c r="AT164" s="671">
        <v>9</v>
      </c>
      <c r="AU164" s="671">
        <v>1</v>
      </c>
      <c r="AV164" s="671">
        <v>1</v>
      </c>
      <c r="AW164" s="671">
        <v>6</v>
      </c>
      <c r="AX164" s="671">
        <v>0</v>
      </c>
      <c r="AY164" s="671">
        <v>0</v>
      </c>
      <c r="AZ164" s="671">
        <v>0</v>
      </c>
      <c r="BA164" s="671">
        <v>1</v>
      </c>
      <c r="BB164" s="671">
        <v>0</v>
      </c>
      <c r="BC164" s="671">
        <v>3</v>
      </c>
      <c r="BD164" s="671">
        <v>0</v>
      </c>
      <c r="BE164" s="671">
        <v>0</v>
      </c>
      <c r="BF164" s="671">
        <v>0</v>
      </c>
      <c r="BG164" s="671">
        <v>5.9</v>
      </c>
      <c r="BH164" s="734">
        <v>1.6874794829999999</v>
      </c>
      <c r="BI164" s="734">
        <v>7.9485919330000003</v>
      </c>
      <c r="BJ164" s="734">
        <v>22.778411340000002</v>
      </c>
      <c r="BK164" s="734">
        <v>15.24860578</v>
      </c>
      <c r="BL164" s="734">
        <v>3.2419562320000002</v>
      </c>
      <c r="BM164" s="734">
        <v>10.427025</v>
      </c>
      <c r="BN164" s="734">
        <v>74014</v>
      </c>
      <c r="BO164" s="734">
        <v>27.321352000000001</v>
      </c>
      <c r="BP164" s="734">
        <v>72.678647999999995</v>
      </c>
      <c r="BQ164" s="734">
        <v>10.33258356</v>
      </c>
      <c r="BR164" s="741">
        <v>119</v>
      </c>
      <c r="BS164" s="672">
        <v>2022</v>
      </c>
      <c r="BT164" s="672">
        <v>1</v>
      </c>
      <c r="BU164" s="671" t="s">
        <v>302</v>
      </c>
      <c r="BV164" s="671" t="s">
        <v>1135</v>
      </c>
      <c r="BW164" s="671" t="s">
        <v>116</v>
      </c>
      <c r="BX164" s="672">
        <v>300000</v>
      </c>
      <c r="BY164" s="672">
        <f>SUM(BX154:BX164)/11</f>
        <v>50454.545454545456</v>
      </c>
      <c r="BZ164" s="672">
        <v>15000</v>
      </c>
      <c r="CA164" s="671">
        <v>1000</v>
      </c>
      <c r="CB164" s="672">
        <v>300000</v>
      </c>
      <c r="CC164" s="671" t="s">
        <v>153</v>
      </c>
      <c r="CD164" s="671">
        <v>3</v>
      </c>
      <c r="CE164" s="671">
        <v>1</v>
      </c>
      <c r="CF164" s="671">
        <v>1</v>
      </c>
      <c r="CG164" s="667" t="s">
        <v>1136</v>
      </c>
      <c r="CH164" s="667" t="s">
        <v>1137</v>
      </c>
      <c r="CI164" s="750">
        <v>42000</v>
      </c>
      <c r="CJ164" s="751">
        <v>8.5</v>
      </c>
      <c r="CK164" s="751">
        <v>10.5</v>
      </c>
      <c r="CL164" s="751">
        <v>8.9</v>
      </c>
      <c r="CM164" s="751">
        <v>45.8</v>
      </c>
      <c r="CN164" s="751">
        <v>368</v>
      </c>
      <c r="CO164" s="750">
        <v>7965</v>
      </c>
      <c r="CP164" s="751">
        <v>3.9</v>
      </c>
      <c r="CQ164" s="751">
        <v>7.4</v>
      </c>
      <c r="CR164" s="751">
        <v>19.5</v>
      </c>
      <c r="CS164" s="751">
        <v>36.1</v>
      </c>
      <c r="CT164" s="749">
        <v>112</v>
      </c>
    </row>
    <row r="165" spans="1:98" ht="27.75" customHeight="1">
      <c r="A165" s="666" t="s">
        <v>1095</v>
      </c>
      <c r="B165" s="667" t="s">
        <v>1096</v>
      </c>
      <c r="C165" s="667" t="s">
        <v>275</v>
      </c>
      <c r="D165" s="667">
        <v>45</v>
      </c>
      <c r="E165" s="667" t="s">
        <v>158</v>
      </c>
      <c r="F165" s="667">
        <v>3</v>
      </c>
      <c r="G165" s="668">
        <v>94250</v>
      </c>
      <c r="H165" s="668">
        <v>41587</v>
      </c>
      <c r="I165" s="727">
        <v>643816</v>
      </c>
      <c r="J165" s="718">
        <v>0.104</v>
      </c>
      <c r="K165" s="713">
        <f>Q165/I165</f>
        <v>0.92400934428470249</v>
      </c>
      <c r="L165" s="713">
        <f>R165/I165</f>
        <v>1.4089429277930341E-2</v>
      </c>
      <c r="M165" s="713">
        <f>S165/I165</f>
        <v>2.0431303353753247E-2</v>
      </c>
      <c r="N165" s="713">
        <f>T165/I165</f>
        <v>2.3076469053269877E-2</v>
      </c>
      <c r="O165" s="713">
        <f>U165/I165</f>
        <v>3.2524820756240913E-3</v>
      </c>
      <c r="P165" s="713">
        <f>V165/I165</f>
        <v>1.9884563291375175E-2</v>
      </c>
      <c r="Q165" s="712">
        <v>594892</v>
      </c>
      <c r="R165" s="712">
        <v>9071</v>
      </c>
      <c r="S165" s="712">
        <v>13154</v>
      </c>
      <c r="T165" s="712">
        <v>14857</v>
      </c>
      <c r="U165" s="712">
        <v>2094</v>
      </c>
      <c r="V165" s="712">
        <v>12802</v>
      </c>
      <c r="W165" s="727">
        <v>67.523982360000005</v>
      </c>
      <c r="X165" s="667">
        <v>0.2</v>
      </c>
      <c r="Y165" s="716">
        <v>0.11899999999999999</v>
      </c>
      <c r="Z165" s="669">
        <v>7.0000000000000007E-2</v>
      </c>
      <c r="AA165" s="716">
        <v>0.56999999999999995</v>
      </c>
      <c r="AB165" s="668">
        <v>34866</v>
      </c>
      <c r="AC165" s="667">
        <v>11</v>
      </c>
      <c r="AD165" s="667" t="s">
        <v>1138</v>
      </c>
      <c r="AE165" s="667" t="s">
        <v>1139</v>
      </c>
      <c r="AF165" s="288" t="s">
        <v>1140</v>
      </c>
      <c r="AG165" s="288" t="s">
        <v>1141</v>
      </c>
      <c r="AH165" s="288">
        <v>0</v>
      </c>
      <c r="AI165" s="288">
        <v>0</v>
      </c>
      <c r="AJ165" s="694">
        <v>0</v>
      </c>
      <c r="AK165" s="288">
        <v>1</v>
      </c>
      <c r="AL165" s="288">
        <v>0</v>
      </c>
      <c r="AM165" s="288">
        <v>1</v>
      </c>
      <c r="AN165" s="288">
        <v>1</v>
      </c>
      <c r="AO165" s="288">
        <v>0</v>
      </c>
      <c r="AP165" s="701">
        <v>1</v>
      </c>
      <c r="AQ165" s="701">
        <v>0</v>
      </c>
      <c r="AR165" s="701">
        <v>0</v>
      </c>
      <c r="AS165" s="671">
        <v>0</v>
      </c>
      <c r="AT165" s="671">
        <v>9</v>
      </c>
      <c r="AU165" s="671">
        <v>1</v>
      </c>
      <c r="AV165" s="671">
        <v>1</v>
      </c>
      <c r="AW165" s="671">
        <v>6</v>
      </c>
      <c r="AX165" s="671">
        <v>0</v>
      </c>
      <c r="AY165" s="671">
        <v>0</v>
      </c>
      <c r="AZ165" s="671">
        <v>0</v>
      </c>
      <c r="BA165" s="671">
        <v>1</v>
      </c>
      <c r="BB165" s="671">
        <v>0</v>
      </c>
      <c r="BC165" s="671">
        <v>3</v>
      </c>
      <c r="BD165" s="671">
        <v>0</v>
      </c>
      <c r="BE165" s="671">
        <v>0</v>
      </c>
      <c r="BF165" s="671">
        <v>0</v>
      </c>
      <c r="BG165" s="671">
        <v>5.9</v>
      </c>
      <c r="BH165" s="734">
        <v>1.6874794829999999</v>
      </c>
      <c r="BI165" s="734">
        <v>7.9485919330000003</v>
      </c>
      <c r="BJ165" s="734">
        <v>22.778411340000002</v>
      </c>
      <c r="BK165" s="734">
        <v>15.24860578</v>
      </c>
      <c r="BL165" s="734">
        <v>3.2419562320000002</v>
      </c>
      <c r="BM165" s="734">
        <v>10.427025</v>
      </c>
      <c r="BN165" s="734">
        <v>74014</v>
      </c>
      <c r="BO165" s="734">
        <v>27.321352000000001</v>
      </c>
      <c r="BP165" s="734">
        <v>72.678647999999995</v>
      </c>
      <c r="BQ165" s="734">
        <v>10.33258356</v>
      </c>
      <c r="BR165" s="741">
        <v>119</v>
      </c>
      <c r="BS165" s="672" t="s">
        <v>116</v>
      </c>
      <c r="BT165" s="672">
        <v>0</v>
      </c>
      <c r="BU165" s="671" t="s">
        <v>1142</v>
      </c>
      <c r="BV165" s="671" t="s">
        <v>1143</v>
      </c>
      <c r="BW165" s="671" t="s">
        <v>116</v>
      </c>
      <c r="BX165" s="672">
        <v>60000</v>
      </c>
      <c r="BY165" s="672">
        <v>56363.63636363636</v>
      </c>
      <c r="BZ165" s="672">
        <v>15000</v>
      </c>
      <c r="CA165" s="672">
        <v>1000</v>
      </c>
      <c r="CB165" s="672">
        <v>300000</v>
      </c>
      <c r="CC165" s="671" t="s">
        <v>153</v>
      </c>
      <c r="CD165" s="671">
        <v>3</v>
      </c>
      <c r="CE165" s="671">
        <v>1</v>
      </c>
      <c r="CF165" s="671">
        <v>1</v>
      </c>
      <c r="CG165" s="667" t="s">
        <v>1144</v>
      </c>
      <c r="CH165" s="667" t="s">
        <v>1145</v>
      </c>
      <c r="CI165" s="750">
        <v>42000</v>
      </c>
      <c r="CJ165" s="751">
        <v>8.5</v>
      </c>
      <c r="CK165" s="751">
        <v>10.5</v>
      </c>
      <c r="CL165" s="751">
        <v>8.9</v>
      </c>
      <c r="CM165" s="751">
        <v>45.8</v>
      </c>
      <c r="CN165" s="751">
        <v>368</v>
      </c>
      <c r="CO165" s="750">
        <v>7965</v>
      </c>
      <c r="CP165" s="751">
        <v>3.9</v>
      </c>
      <c r="CQ165" s="751">
        <v>7.4</v>
      </c>
      <c r="CR165" s="751">
        <v>19.5</v>
      </c>
      <c r="CS165" s="751">
        <v>36.1</v>
      </c>
      <c r="CT165" s="749">
        <v>112</v>
      </c>
    </row>
    <row r="166" spans="1:98" ht="27.75" customHeight="1">
      <c r="A166" s="666" t="s">
        <v>1095</v>
      </c>
      <c r="B166" s="667" t="s">
        <v>1096</v>
      </c>
      <c r="C166" s="667" t="s">
        <v>275</v>
      </c>
      <c r="D166" s="667">
        <v>45</v>
      </c>
      <c r="E166" s="667" t="s">
        <v>158</v>
      </c>
      <c r="F166" s="667">
        <v>3</v>
      </c>
      <c r="G166" s="668">
        <v>94250</v>
      </c>
      <c r="H166" s="668">
        <v>41587</v>
      </c>
      <c r="I166" s="727">
        <v>643816</v>
      </c>
      <c r="J166" s="718">
        <v>0.104</v>
      </c>
      <c r="K166" s="713">
        <f>Q166/I166</f>
        <v>0.92400934428470249</v>
      </c>
      <c r="L166" s="713">
        <f>R166/I166</f>
        <v>1.4089429277930341E-2</v>
      </c>
      <c r="M166" s="713">
        <f>S166/I166</f>
        <v>2.0431303353753247E-2</v>
      </c>
      <c r="N166" s="713">
        <f>T166/I166</f>
        <v>2.3076469053269877E-2</v>
      </c>
      <c r="O166" s="713">
        <f>U166/I166</f>
        <v>3.2524820756240913E-3</v>
      </c>
      <c r="P166" s="713">
        <f>V166/I166</f>
        <v>1.9884563291375175E-2</v>
      </c>
      <c r="Q166" s="712">
        <v>594892</v>
      </c>
      <c r="R166" s="712">
        <v>9071</v>
      </c>
      <c r="S166" s="712">
        <v>13154</v>
      </c>
      <c r="T166" s="712">
        <v>14857</v>
      </c>
      <c r="U166" s="712">
        <v>2094</v>
      </c>
      <c r="V166" s="712">
        <v>12802</v>
      </c>
      <c r="W166" s="727">
        <v>67.523982360000005</v>
      </c>
      <c r="X166" s="667">
        <v>0.2</v>
      </c>
      <c r="Y166" s="716">
        <v>0.11899999999999999</v>
      </c>
      <c r="Z166" s="669">
        <v>7.0000000000000007E-2</v>
      </c>
      <c r="AA166" s="716">
        <v>0.56999999999999995</v>
      </c>
      <c r="AB166" s="668">
        <v>34866</v>
      </c>
      <c r="AC166" s="667">
        <v>11</v>
      </c>
      <c r="AD166" s="667" t="s">
        <v>1157</v>
      </c>
      <c r="AE166" s="288" t="s">
        <v>1158</v>
      </c>
      <c r="AF166" s="288" t="s">
        <v>1159</v>
      </c>
      <c r="AG166" s="288" t="s">
        <v>1160</v>
      </c>
      <c r="AH166" s="288">
        <v>0</v>
      </c>
      <c r="AI166" s="288">
        <v>0</v>
      </c>
      <c r="AJ166" s="694">
        <v>0</v>
      </c>
      <c r="AK166" s="288">
        <v>0</v>
      </c>
      <c r="AL166" s="288">
        <v>0</v>
      </c>
      <c r="AM166" s="288">
        <v>0</v>
      </c>
      <c r="AN166" s="288">
        <v>0</v>
      </c>
      <c r="AO166" s="288">
        <v>0</v>
      </c>
      <c r="AP166" s="701">
        <v>1</v>
      </c>
      <c r="AQ166" s="701">
        <v>0</v>
      </c>
      <c r="AR166" s="701">
        <v>0</v>
      </c>
      <c r="AS166" s="671">
        <v>0</v>
      </c>
      <c r="AT166" s="671">
        <v>7</v>
      </c>
      <c r="AU166" s="671">
        <v>1</v>
      </c>
      <c r="AV166" s="671">
        <v>1</v>
      </c>
      <c r="AW166" s="671">
        <v>6</v>
      </c>
      <c r="AX166" s="671">
        <v>0</v>
      </c>
      <c r="AY166" s="671">
        <v>0</v>
      </c>
      <c r="AZ166" s="671">
        <v>0</v>
      </c>
      <c r="BA166" s="671">
        <v>1</v>
      </c>
      <c r="BB166" s="671">
        <v>0</v>
      </c>
      <c r="BC166" s="671">
        <v>3</v>
      </c>
      <c r="BD166" s="671">
        <v>0</v>
      </c>
      <c r="BE166" s="671">
        <v>0</v>
      </c>
      <c r="BF166" s="671">
        <v>0</v>
      </c>
      <c r="BG166" s="671">
        <v>5.9</v>
      </c>
      <c r="BH166" s="734">
        <v>1.6874794829999999</v>
      </c>
      <c r="BI166" s="734">
        <v>7.9485919330000003</v>
      </c>
      <c r="BJ166" s="734">
        <v>22.778411340000002</v>
      </c>
      <c r="BK166" s="734">
        <v>15.24860578</v>
      </c>
      <c r="BL166" s="734">
        <v>3.2419562320000002</v>
      </c>
      <c r="BM166" s="734">
        <v>10.427025</v>
      </c>
      <c r="BN166" s="734">
        <v>74014</v>
      </c>
      <c r="BO166" s="734">
        <v>27.321352000000001</v>
      </c>
      <c r="BP166" s="734">
        <v>72.678647999999995</v>
      </c>
      <c r="BQ166" s="734">
        <v>10.33258356</v>
      </c>
      <c r="BR166" s="741">
        <v>119</v>
      </c>
      <c r="BS166" s="672">
        <v>2009</v>
      </c>
      <c r="BT166" s="672">
        <v>0</v>
      </c>
      <c r="BU166" s="671" t="s">
        <v>1161</v>
      </c>
      <c r="BV166" s="671" t="s">
        <v>1162</v>
      </c>
      <c r="BW166" s="671">
        <v>20000</v>
      </c>
      <c r="BX166" s="672">
        <v>120000</v>
      </c>
      <c r="BY166" s="672">
        <v>56363.63636363636</v>
      </c>
      <c r="BZ166" s="672">
        <v>15000</v>
      </c>
      <c r="CA166" s="672">
        <v>1000</v>
      </c>
      <c r="CB166" s="672">
        <v>300000</v>
      </c>
      <c r="CC166" s="671" t="s">
        <v>174</v>
      </c>
      <c r="CD166" s="671">
        <v>3</v>
      </c>
      <c r="CE166" s="671">
        <v>1</v>
      </c>
      <c r="CF166" s="671">
        <v>1</v>
      </c>
      <c r="CG166" s="667" t="s">
        <v>1163</v>
      </c>
      <c r="CH166" s="667" t="s">
        <v>234</v>
      </c>
      <c r="CI166" s="750">
        <v>42000</v>
      </c>
      <c r="CJ166" s="751">
        <v>8.5</v>
      </c>
      <c r="CK166" s="751">
        <v>10.5</v>
      </c>
      <c r="CL166" s="751">
        <v>8.9</v>
      </c>
      <c r="CM166" s="751">
        <v>45.8</v>
      </c>
      <c r="CN166" s="751">
        <v>368</v>
      </c>
      <c r="CO166" s="750">
        <v>7965</v>
      </c>
      <c r="CP166" s="751">
        <v>3.9</v>
      </c>
      <c r="CQ166" s="751">
        <v>7.4</v>
      </c>
      <c r="CR166" s="751">
        <v>19.5</v>
      </c>
      <c r="CS166" s="751">
        <v>36.1</v>
      </c>
      <c r="CT166" s="749">
        <v>112</v>
      </c>
    </row>
    <row r="167" spans="1:98" ht="27.75" customHeight="1">
      <c r="A167" s="666" t="s">
        <v>1164</v>
      </c>
      <c r="B167" s="667" t="s">
        <v>1165</v>
      </c>
      <c r="C167" s="667" t="s">
        <v>308</v>
      </c>
      <c r="D167" s="667">
        <v>46</v>
      </c>
      <c r="E167" s="667" t="s">
        <v>158</v>
      </c>
      <c r="F167" s="667">
        <v>3</v>
      </c>
      <c r="G167" s="668">
        <v>92900</v>
      </c>
      <c r="H167" s="668">
        <v>43845</v>
      </c>
      <c r="I167" s="727">
        <v>8624511</v>
      </c>
      <c r="J167" s="718">
        <v>0.106</v>
      </c>
      <c r="K167" s="713">
        <f>Q167/I167</f>
        <v>0.6024752012027117</v>
      </c>
      <c r="L167" s="713">
        <f>R167/I167</f>
        <v>0.19295099745365274</v>
      </c>
      <c r="M167" s="713">
        <f>S167/I167</f>
        <v>7.2404800689569532E-2</v>
      </c>
      <c r="N167" s="713">
        <f>T167/I167</f>
        <v>0.10562952496669087</v>
      </c>
      <c r="O167" s="713">
        <f>U167/I167</f>
        <v>2.6908192244174773E-3</v>
      </c>
      <c r="P167" s="713">
        <f>V167/I167</f>
        <v>2.9950451683579508E-2</v>
      </c>
      <c r="Q167" s="712">
        <v>5196054</v>
      </c>
      <c r="R167" s="712">
        <v>1664108</v>
      </c>
      <c r="S167" s="712">
        <v>624456</v>
      </c>
      <c r="T167" s="712">
        <v>911003</v>
      </c>
      <c r="U167" s="712">
        <v>23207</v>
      </c>
      <c r="V167" s="712">
        <v>258308</v>
      </c>
      <c r="W167" s="727">
        <v>11.91996464</v>
      </c>
      <c r="X167" s="667">
        <v>1</v>
      </c>
      <c r="Y167" s="716">
        <v>0.125</v>
      </c>
      <c r="Z167" s="669">
        <v>0.05</v>
      </c>
      <c r="AA167" s="716">
        <v>0.55000000000000004</v>
      </c>
      <c r="AB167" s="668">
        <v>29616</v>
      </c>
      <c r="AC167" s="667">
        <v>3</v>
      </c>
      <c r="AD167" s="667" t="s">
        <v>1166</v>
      </c>
      <c r="AE167" s="667" t="s">
        <v>1167</v>
      </c>
      <c r="AF167" s="288" t="s">
        <v>1168</v>
      </c>
      <c r="AG167" s="288" t="s">
        <v>1169</v>
      </c>
      <c r="AH167" s="288">
        <v>1</v>
      </c>
      <c r="AI167" s="288">
        <v>0</v>
      </c>
      <c r="AJ167" s="694">
        <v>0</v>
      </c>
      <c r="AK167" s="288">
        <v>1</v>
      </c>
      <c r="AL167" s="288">
        <v>0</v>
      </c>
      <c r="AM167" s="288">
        <v>0</v>
      </c>
      <c r="AN167" s="288">
        <v>0</v>
      </c>
      <c r="AO167" s="288">
        <v>85000</v>
      </c>
      <c r="AP167" s="701">
        <v>1</v>
      </c>
      <c r="AQ167" s="701">
        <v>0</v>
      </c>
      <c r="AR167" s="701">
        <v>1</v>
      </c>
      <c r="AS167" s="671">
        <v>0</v>
      </c>
      <c r="AT167" s="671">
        <v>0</v>
      </c>
      <c r="AU167" s="671">
        <v>3</v>
      </c>
      <c r="AV167" s="671">
        <v>0</v>
      </c>
      <c r="AW167" s="671">
        <v>1</v>
      </c>
      <c r="AX167" s="671">
        <v>0</v>
      </c>
      <c r="AY167" s="671">
        <v>0</v>
      </c>
      <c r="AZ167" s="671">
        <v>0</v>
      </c>
      <c r="BA167" s="671">
        <v>0</v>
      </c>
      <c r="BB167" s="671">
        <v>1</v>
      </c>
      <c r="BC167" s="671">
        <v>2</v>
      </c>
      <c r="BD167" s="671">
        <v>0</v>
      </c>
      <c r="BE167" s="671">
        <v>0</v>
      </c>
      <c r="BF167" s="671">
        <v>0</v>
      </c>
      <c r="BG167" s="671">
        <v>4.8</v>
      </c>
      <c r="BH167" s="734">
        <v>3.2914103130000001</v>
      </c>
      <c r="BI167" s="734">
        <v>7.4910728640000004</v>
      </c>
      <c r="BJ167" s="734">
        <v>21.83405123</v>
      </c>
      <c r="BK167" s="734">
        <v>15.842796460000001</v>
      </c>
      <c r="BL167" s="734">
        <v>2.2087522069999999</v>
      </c>
      <c r="BM167" s="734">
        <v>9.9845902750000004</v>
      </c>
      <c r="BN167" s="734">
        <v>87249</v>
      </c>
      <c r="BO167" s="734">
        <v>33.147454420000003</v>
      </c>
      <c r="BP167" s="734">
        <v>66.852545579999997</v>
      </c>
      <c r="BQ167" s="734">
        <v>8.3385616529999993</v>
      </c>
      <c r="BR167" s="741">
        <v>836</v>
      </c>
      <c r="BS167" s="672">
        <v>2001</v>
      </c>
      <c r="BT167" s="672">
        <v>0</v>
      </c>
      <c r="BU167" s="671" t="s">
        <v>770</v>
      </c>
      <c r="BV167" s="671" t="s">
        <v>1170</v>
      </c>
      <c r="BW167" s="671" t="s">
        <v>116</v>
      </c>
      <c r="BX167" s="672" t="s">
        <v>116</v>
      </c>
      <c r="BY167" s="672">
        <v>145000</v>
      </c>
      <c r="BZ167" s="672">
        <v>145000</v>
      </c>
      <c r="CA167" s="672">
        <v>10000</v>
      </c>
      <c r="CB167" s="672">
        <v>280000</v>
      </c>
      <c r="CC167" s="671" t="s">
        <v>174</v>
      </c>
      <c r="CD167" s="671">
        <v>3</v>
      </c>
      <c r="CE167" s="671">
        <v>1</v>
      </c>
      <c r="CF167" s="671">
        <v>1</v>
      </c>
      <c r="CG167" s="667" t="s">
        <v>234</v>
      </c>
      <c r="CH167" s="667" t="s">
        <v>234</v>
      </c>
      <c r="CI167" s="747">
        <v>43140</v>
      </c>
      <c r="CJ167" s="746">
        <v>11.9</v>
      </c>
      <c r="CK167" s="746">
        <v>14.4</v>
      </c>
      <c r="CL167" s="746">
        <v>10</v>
      </c>
      <c r="CM167" s="746">
        <v>48.3</v>
      </c>
      <c r="CN167" s="747">
        <v>2786</v>
      </c>
      <c r="CO167" s="747">
        <v>86917</v>
      </c>
      <c r="CP167" s="746">
        <v>18.2</v>
      </c>
      <c r="CQ167" s="746">
        <v>8.5</v>
      </c>
      <c r="CR167" s="746">
        <v>20.2</v>
      </c>
      <c r="CS167" s="746">
        <v>35.1</v>
      </c>
      <c r="CT167" s="749">
        <v>544</v>
      </c>
    </row>
    <row r="168" spans="1:98" ht="27.75" customHeight="1">
      <c r="A168" s="666" t="s">
        <v>1164</v>
      </c>
      <c r="B168" s="667" t="s">
        <v>1165</v>
      </c>
      <c r="C168" s="667" t="s">
        <v>308</v>
      </c>
      <c r="D168" s="667">
        <v>46</v>
      </c>
      <c r="E168" s="667" t="s">
        <v>158</v>
      </c>
      <c r="F168" s="667">
        <v>3</v>
      </c>
      <c r="G168" s="668">
        <v>92900</v>
      </c>
      <c r="H168" s="668">
        <v>43845</v>
      </c>
      <c r="I168" s="727">
        <v>8624511</v>
      </c>
      <c r="J168" s="718">
        <v>0.106</v>
      </c>
      <c r="K168" s="713">
        <f>Q168/I168</f>
        <v>0.6024752012027117</v>
      </c>
      <c r="L168" s="713">
        <f>R168/I168</f>
        <v>0.19295099745365274</v>
      </c>
      <c r="M168" s="713">
        <f>S168/I168</f>
        <v>7.2404800689569532E-2</v>
      </c>
      <c r="N168" s="713">
        <f>T168/I168</f>
        <v>0.10562952496669087</v>
      </c>
      <c r="O168" s="713">
        <f>U168/I168</f>
        <v>2.6908192244174773E-3</v>
      </c>
      <c r="P168" s="713">
        <f>V168/I168</f>
        <v>2.9950451683579508E-2</v>
      </c>
      <c r="Q168" s="712">
        <v>5196054</v>
      </c>
      <c r="R168" s="712">
        <v>1664108</v>
      </c>
      <c r="S168" s="712">
        <v>624456</v>
      </c>
      <c r="T168" s="712">
        <v>911003</v>
      </c>
      <c r="U168" s="712">
        <v>23207</v>
      </c>
      <c r="V168" s="712">
        <v>258308</v>
      </c>
      <c r="W168" s="727">
        <v>11.91996464</v>
      </c>
      <c r="X168" s="667">
        <v>1</v>
      </c>
      <c r="Y168" s="716">
        <v>0.125</v>
      </c>
      <c r="Z168" s="669">
        <v>0.05</v>
      </c>
      <c r="AA168" s="716">
        <v>0.55000000000000004</v>
      </c>
      <c r="AB168" s="668">
        <v>29616</v>
      </c>
      <c r="AC168" s="667">
        <v>3</v>
      </c>
      <c r="AD168" s="667" t="s">
        <v>1171</v>
      </c>
      <c r="AE168" s="667" t="s">
        <v>1172</v>
      </c>
      <c r="AF168" s="288" t="s">
        <v>1173</v>
      </c>
      <c r="AG168" s="288" t="s">
        <v>1174</v>
      </c>
      <c r="AH168" s="288">
        <v>0</v>
      </c>
      <c r="AI168" s="288">
        <v>0</v>
      </c>
      <c r="AJ168" s="694">
        <v>0</v>
      </c>
      <c r="AK168" s="288">
        <v>0</v>
      </c>
      <c r="AL168" s="288">
        <v>0</v>
      </c>
      <c r="AM168" s="288">
        <v>0</v>
      </c>
      <c r="AN168" s="288">
        <v>0</v>
      </c>
      <c r="AO168" s="288">
        <v>0</v>
      </c>
      <c r="AP168" s="701">
        <v>1</v>
      </c>
      <c r="AQ168" s="701">
        <v>0</v>
      </c>
      <c r="AR168" s="701">
        <v>1</v>
      </c>
      <c r="AS168" s="671">
        <v>0</v>
      </c>
      <c r="AT168" s="671">
        <v>0</v>
      </c>
      <c r="AU168" s="671">
        <v>3</v>
      </c>
      <c r="AV168" s="671">
        <v>0</v>
      </c>
      <c r="AW168" s="671">
        <v>1</v>
      </c>
      <c r="AX168" s="671">
        <v>0</v>
      </c>
      <c r="AY168" s="671">
        <v>0</v>
      </c>
      <c r="AZ168" s="671">
        <v>0</v>
      </c>
      <c r="BA168" s="671">
        <v>0</v>
      </c>
      <c r="BB168" s="671">
        <v>1</v>
      </c>
      <c r="BC168" s="671">
        <v>2</v>
      </c>
      <c r="BD168" s="671">
        <v>0</v>
      </c>
      <c r="BE168" s="671">
        <v>0</v>
      </c>
      <c r="BF168" s="671">
        <v>0</v>
      </c>
      <c r="BG168" s="671">
        <v>4.8</v>
      </c>
      <c r="BH168" s="734">
        <v>3.2914103130000001</v>
      </c>
      <c r="BI168" s="734">
        <v>7.4910728640000004</v>
      </c>
      <c r="BJ168" s="734">
        <v>21.83405123</v>
      </c>
      <c r="BK168" s="734">
        <v>15.842796460000001</v>
      </c>
      <c r="BL168" s="734">
        <v>2.2087522069999999</v>
      </c>
      <c r="BM168" s="734">
        <v>9.9845902750000004</v>
      </c>
      <c r="BN168" s="734">
        <v>87249</v>
      </c>
      <c r="BO168" s="734">
        <v>33.147454420000003</v>
      </c>
      <c r="BP168" s="734">
        <v>66.852545579999997</v>
      </c>
      <c r="BQ168" s="734">
        <v>8.3385616529999993</v>
      </c>
      <c r="BR168" s="741">
        <v>836</v>
      </c>
      <c r="BS168" s="672">
        <v>2006</v>
      </c>
      <c r="BT168" s="672">
        <v>0</v>
      </c>
      <c r="BU168" s="671" t="s">
        <v>1175</v>
      </c>
      <c r="BV168" s="671" t="s">
        <v>1175</v>
      </c>
      <c r="BW168" s="671" t="s">
        <v>116</v>
      </c>
      <c r="BX168" s="672">
        <v>10000</v>
      </c>
      <c r="BY168" s="672">
        <f>SUM(BX168:BX169)/2</f>
        <v>145000</v>
      </c>
      <c r="BZ168" s="672">
        <f>SUM(BX168:BX169)/2</f>
        <v>145000</v>
      </c>
      <c r="CA168" s="672">
        <v>10000</v>
      </c>
      <c r="CB168" s="672">
        <v>280000</v>
      </c>
      <c r="CC168" s="671" t="s">
        <v>174</v>
      </c>
      <c r="CD168" s="671">
        <v>3</v>
      </c>
      <c r="CE168" s="671">
        <v>1</v>
      </c>
      <c r="CF168" s="671">
        <v>1</v>
      </c>
      <c r="CG168" s="667" t="s">
        <v>1176</v>
      </c>
      <c r="CH168" s="667" t="s">
        <v>1177</v>
      </c>
      <c r="CI168" s="750">
        <v>43140</v>
      </c>
      <c r="CJ168" s="751">
        <v>11.9</v>
      </c>
      <c r="CK168" s="751">
        <v>14.4</v>
      </c>
      <c r="CL168" s="751">
        <v>10</v>
      </c>
      <c r="CM168" s="751">
        <v>48.3</v>
      </c>
      <c r="CN168" s="750">
        <v>2786</v>
      </c>
      <c r="CO168" s="750">
        <v>86917</v>
      </c>
      <c r="CP168" s="751">
        <v>18.2</v>
      </c>
      <c r="CQ168" s="751">
        <v>8.5</v>
      </c>
      <c r="CR168" s="751">
        <v>20.2</v>
      </c>
      <c r="CS168" s="751">
        <v>35.1</v>
      </c>
      <c r="CT168" s="749">
        <v>544</v>
      </c>
    </row>
    <row r="169" spans="1:98" ht="27.75" customHeight="1">
      <c r="A169" s="666" t="s">
        <v>1164</v>
      </c>
      <c r="B169" s="667" t="s">
        <v>1165</v>
      </c>
      <c r="C169" s="667" t="s">
        <v>308</v>
      </c>
      <c r="D169" s="667">
        <v>46</v>
      </c>
      <c r="E169" s="667" t="s">
        <v>158</v>
      </c>
      <c r="F169" s="667">
        <v>3</v>
      </c>
      <c r="G169" s="668">
        <v>92900</v>
      </c>
      <c r="H169" s="668">
        <v>43845</v>
      </c>
      <c r="I169" s="727">
        <v>8624511</v>
      </c>
      <c r="J169" s="718">
        <v>0.106</v>
      </c>
      <c r="K169" s="713">
        <f>Q169/I169</f>
        <v>0.6024752012027117</v>
      </c>
      <c r="L169" s="713">
        <f>R169/I169</f>
        <v>0.19295099745365274</v>
      </c>
      <c r="M169" s="713">
        <f>S169/I169</f>
        <v>7.2404800689569532E-2</v>
      </c>
      <c r="N169" s="713">
        <f>T169/I169</f>
        <v>0.10562952496669087</v>
      </c>
      <c r="O169" s="713">
        <f>U169/I169</f>
        <v>2.6908192244174773E-3</v>
      </c>
      <c r="P169" s="713">
        <f>V169/I169</f>
        <v>2.9950451683579508E-2</v>
      </c>
      <c r="Q169" s="712">
        <v>5196054</v>
      </c>
      <c r="R169" s="712">
        <v>1664108</v>
      </c>
      <c r="S169" s="712">
        <v>624456</v>
      </c>
      <c r="T169" s="712">
        <v>911003</v>
      </c>
      <c r="U169" s="712">
        <v>23207</v>
      </c>
      <c r="V169" s="712">
        <v>258308</v>
      </c>
      <c r="W169" s="727">
        <v>11.91996464</v>
      </c>
      <c r="X169" s="712">
        <v>1</v>
      </c>
      <c r="Y169" s="716">
        <v>0.125</v>
      </c>
      <c r="Z169" s="669">
        <v>0.05</v>
      </c>
      <c r="AA169" s="716">
        <v>0.55000000000000004</v>
      </c>
      <c r="AB169" s="668">
        <v>29616</v>
      </c>
      <c r="AC169" s="667">
        <v>3</v>
      </c>
      <c r="AD169" s="667" t="s">
        <v>1178</v>
      </c>
      <c r="AE169" s="667" t="s">
        <v>1179</v>
      </c>
      <c r="AF169" s="288" t="s">
        <v>1180</v>
      </c>
      <c r="AG169" s="288" t="s">
        <v>1181</v>
      </c>
      <c r="AH169" s="288">
        <v>0</v>
      </c>
      <c r="AI169" s="288">
        <v>0</v>
      </c>
      <c r="AJ169" s="694">
        <v>0</v>
      </c>
      <c r="AK169" s="288">
        <v>1</v>
      </c>
      <c r="AL169" s="288">
        <v>0</v>
      </c>
      <c r="AM169" s="288">
        <v>0</v>
      </c>
      <c r="AN169" s="288">
        <v>1</v>
      </c>
      <c r="AO169" s="288">
        <v>0</v>
      </c>
      <c r="AP169" s="701">
        <v>1</v>
      </c>
      <c r="AQ169" s="701">
        <v>0</v>
      </c>
      <c r="AR169" s="701">
        <v>0</v>
      </c>
      <c r="AS169" s="671">
        <v>0</v>
      </c>
      <c r="AT169" s="671">
        <v>9</v>
      </c>
      <c r="AU169" s="671">
        <v>1</v>
      </c>
      <c r="AV169" s="671">
        <v>1</v>
      </c>
      <c r="AW169" s="671">
        <v>1</v>
      </c>
      <c r="AX169" s="671">
        <v>0</v>
      </c>
      <c r="AY169" s="671">
        <v>0</v>
      </c>
      <c r="AZ169" s="671">
        <v>0</v>
      </c>
      <c r="BA169" s="671">
        <v>0</v>
      </c>
      <c r="BB169" s="671">
        <v>0</v>
      </c>
      <c r="BC169" s="671">
        <v>2</v>
      </c>
      <c r="BD169" s="671">
        <v>0</v>
      </c>
      <c r="BE169" s="671">
        <v>0</v>
      </c>
      <c r="BF169" s="671">
        <v>0</v>
      </c>
      <c r="BG169" s="671">
        <v>4.8</v>
      </c>
      <c r="BH169" s="734">
        <v>3.2914103130000001</v>
      </c>
      <c r="BI169" s="734">
        <v>7.4910728640000004</v>
      </c>
      <c r="BJ169" s="734">
        <v>21.83405123</v>
      </c>
      <c r="BK169" s="734">
        <v>15.842796460000001</v>
      </c>
      <c r="BL169" s="734">
        <v>2.2087522069999999</v>
      </c>
      <c r="BM169" s="734">
        <v>9.9845902750000004</v>
      </c>
      <c r="BN169" s="734">
        <v>87249</v>
      </c>
      <c r="BO169" s="734">
        <v>33.147454420000003</v>
      </c>
      <c r="BP169" s="734">
        <v>66.852545579999997</v>
      </c>
      <c r="BQ169" s="734">
        <v>8.3385616529999993</v>
      </c>
      <c r="BR169" s="741">
        <v>836</v>
      </c>
      <c r="BS169" s="672" t="s">
        <v>116</v>
      </c>
      <c r="BT169" s="672">
        <v>0</v>
      </c>
      <c r="BU169" s="681" t="s">
        <v>1182</v>
      </c>
      <c r="BV169" s="671" t="s">
        <v>1183</v>
      </c>
      <c r="BW169" s="671">
        <v>20000</v>
      </c>
      <c r="BX169" s="672">
        <v>280000</v>
      </c>
      <c r="BY169" s="672">
        <v>145000</v>
      </c>
      <c r="BZ169" s="672">
        <v>145000</v>
      </c>
      <c r="CA169" s="672">
        <v>10000</v>
      </c>
      <c r="CB169" s="672">
        <v>280000</v>
      </c>
      <c r="CC169" s="671" t="s">
        <v>174</v>
      </c>
      <c r="CD169" s="671">
        <v>3</v>
      </c>
      <c r="CE169" s="671">
        <v>2</v>
      </c>
      <c r="CF169" s="671">
        <v>1</v>
      </c>
      <c r="CG169" s="667" t="s">
        <v>1184</v>
      </c>
      <c r="CH169" s="667" t="s">
        <v>1185</v>
      </c>
      <c r="CI169" s="750">
        <v>43140</v>
      </c>
      <c r="CJ169" s="751">
        <v>11.9</v>
      </c>
      <c r="CK169" s="751">
        <v>14.4</v>
      </c>
      <c r="CL169" s="751">
        <v>10</v>
      </c>
      <c r="CM169" s="751">
        <v>48.3</v>
      </c>
      <c r="CN169" s="750">
        <v>2786</v>
      </c>
      <c r="CO169" s="750">
        <v>86917</v>
      </c>
      <c r="CP169" s="751">
        <v>18.2</v>
      </c>
      <c r="CQ169" s="751">
        <v>8.5</v>
      </c>
      <c r="CR169" s="751">
        <v>20.2</v>
      </c>
      <c r="CS169" s="751">
        <v>35.1</v>
      </c>
      <c r="CT169" s="749">
        <v>544</v>
      </c>
    </row>
    <row r="170" spans="1:98" ht="27.75" customHeight="1">
      <c r="A170" s="666" t="s">
        <v>1186</v>
      </c>
      <c r="B170" s="667" t="s">
        <v>1187</v>
      </c>
      <c r="C170" s="667" t="s">
        <v>111</v>
      </c>
      <c r="D170" s="667">
        <v>47</v>
      </c>
      <c r="E170" s="667" t="s">
        <v>158</v>
      </c>
      <c r="F170" s="667">
        <v>3</v>
      </c>
      <c r="G170" s="668">
        <v>109910</v>
      </c>
      <c r="H170" s="668">
        <v>52142</v>
      </c>
      <c r="I170" s="727">
        <v>7688549</v>
      </c>
      <c r="J170" s="718">
        <v>0.1</v>
      </c>
      <c r="K170" s="713">
        <f>Q170/I170</f>
        <v>0.65966855384546552</v>
      </c>
      <c r="L170" s="713">
        <f>R170/I170</f>
        <v>4.2110416412771773E-2</v>
      </c>
      <c r="M170" s="713">
        <f>S170/I170</f>
        <v>0.10333770390225776</v>
      </c>
      <c r="N170" s="713">
        <f>T170/I170</f>
        <v>0.14220017327066525</v>
      </c>
      <c r="O170" s="713">
        <f>U170/I170</f>
        <v>1.225055598917299E-2</v>
      </c>
      <c r="P170" s="713">
        <f>V170/I170</f>
        <v>4.5397512586575178E-2</v>
      </c>
      <c r="Q170" s="712">
        <v>5071894</v>
      </c>
      <c r="R170" s="712">
        <v>323768</v>
      </c>
      <c r="S170" s="712">
        <v>794517</v>
      </c>
      <c r="T170" s="712">
        <v>1093313</v>
      </c>
      <c r="U170" s="712">
        <v>94189</v>
      </c>
      <c r="V170" s="712">
        <v>349041</v>
      </c>
      <c r="W170" s="727">
        <v>12.62554688</v>
      </c>
      <c r="X170" s="667">
        <v>2.2999999999999998</v>
      </c>
      <c r="Y170" s="716">
        <v>0.10100000000000001</v>
      </c>
      <c r="Z170" s="669">
        <v>0.06</v>
      </c>
      <c r="AA170" s="716">
        <v>0.47</v>
      </c>
      <c r="AB170" s="668">
        <v>23993</v>
      </c>
      <c r="AC170" s="667">
        <v>3</v>
      </c>
      <c r="AD170" s="667" t="s">
        <v>1188</v>
      </c>
      <c r="AE170" s="288" t="s">
        <v>1189</v>
      </c>
      <c r="AF170" s="288" t="s">
        <v>1190</v>
      </c>
      <c r="AG170" s="288" t="s">
        <v>1191</v>
      </c>
      <c r="AH170" s="288">
        <v>0</v>
      </c>
      <c r="AI170" s="288">
        <v>1</v>
      </c>
      <c r="AJ170" s="694">
        <v>0</v>
      </c>
      <c r="AK170" s="288">
        <v>1</v>
      </c>
      <c r="AL170" s="288">
        <v>0</v>
      </c>
      <c r="AM170" s="288">
        <v>1</v>
      </c>
      <c r="AN170" s="288">
        <v>0</v>
      </c>
      <c r="AO170" s="288">
        <v>0</v>
      </c>
      <c r="AP170" s="701">
        <v>1</v>
      </c>
      <c r="AQ170" s="701">
        <v>0</v>
      </c>
      <c r="AR170" s="701">
        <v>0</v>
      </c>
      <c r="AS170" s="671">
        <v>0</v>
      </c>
      <c r="AT170" s="671">
        <v>9</v>
      </c>
      <c r="AU170" s="671">
        <v>1</v>
      </c>
      <c r="AV170" s="671">
        <v>1</v>
      </c>
      <c r="AW170" s="671">
        <v>1</v>
      </c>
      <c r="AX170" s="671">
        <v>0</v>
      </c>
      <c r="AY170" s="671">
        <v>0</v>
      </c>
      <c r="AZ170" s="671">
        <v>0</v>
      </c>
      <c r="BA170" s="671">
        <v>0</v>
      </c>
      <c r="BB170" s="671">
        <v>0</v>
      </c>
      <c r="BC170" s="671">
        <v>0</v>
      </c>
      <c r="BD170" s="671">
        <v>0</v>
      </c>
      <c r="BE170" s="671">
        <v>0</v>
      </c>
      <c r="BF170" s="671">
        <v>0</v>
      </c>
      <c r="BG170" s="671">
        <v>4.3</v>
      </c>
      <c r="BH170" s="734">
        <v>3.2013830429999999</v>
      </c>
      <c r="BI170" s="734">
        <v>9.9419107160000006</v>
      </c>
      <c r="BJ170" s="734">
        <v>22.017501469999999</v>
      </c>
      <c r="BK170" s="734">
        <v>13.12927015</v>
      </c>
      <c r="BL170" s="734">
        <v>3.2983561080000001</v>
      </c>
      <c r="BM170" s="734">
        <v>9.8963917010000007</v>
      </c>
      <c r="BN170" s="734">
        <v>90325</v>
      </c>
      <c r="BO170" s="734">
        <v>36.217572619999999</v>
      </c>
      <c r="BP170" s="734">
        <v>63.782427380000001</v>
      </c>
      <c r="BQ170" s="734">
        <v>11.089722589999999</v>
      </c>
      <c r="BR170" s="741">
        <v>448</v>
      </c>
      <c r="BS170" s="672">
        <v>2019</v>
      </c>
      <c r="BT170" s="672">
        <v>0</v>
      </c>
      <c r="BV170" s="671" t="s">
        <v>1192</v>
      </c>
      <c r="BW170" s="671">
        <v>70000</v>
      </c>
      <c r="BX170" s="672">
        <v>75000</v>
      </c>
      <c r="BY170" s="672">
        <v>75000</v>
      </c>
      <c r="BZ170" s="672">
        <v>75000</v>
      </c>
      <c r="CA170" s="671">
        <v>70000</v>
      </c>
      <c r="CB170" s="672">
        <v>75000</v>
      </c>
      <c r="CC170" s="671" t="s">
        <v>119</v>
      </c>
      <c r="CD170" s="671">
        <v>1</v>
      </c>
      <c r="CE170" s="671">
        <v>1</v>
      </c>
      <c r="CF170" s="671">
        <v>1</v>
      </c>
      <c r="CG170" s="667" t="s">
        <v>234</v>
      </c>
      <c r="CH170" s="667" t="s">
        <v>234</v>
      </c>
      <c r="CI170" s="747">
        <v>48220</v>
      </c>
      <c r="CJ170" s="746">
        <v>10.5</v>
      </c>
      <c r="CK170" s="746">
        <v>18</v>
      </c>
      <c r="CL170" s="746">
        <v>9.1</v>
      </c>
      <c r="CM170" s="746">
        <v>29.5</v>
      </c>
      <c r="CN170" s="747">
        <v>3320</v>
      </c>
      <c r="CO170" s="747">
        <v>60147</v>
      </c>
      <c r="CP170" s="746">
        <v>13.7</v>
      </c>
      <c r="CQ170" s="746">
        <v>6.7</v>
      </c>
      <c r="CR170" s="746">
        <v>11</v>
      </c>
      <c r="CS170" s="746">
        <v>36.4</v>
      </c>
      <c r="CT170" s="749">
        <v>655</v>
      </c>
    </row>
    <row r="171" spans="1:98" ht="27.75" customHeight="1">
      <c r="A171" s="666" t="s">
        <v>1193</v>
      </c>
      <c r="B171" s="667" t="s">
        <v>1194</v>
      </c>
      <c r="C171" s="667" t="s">
        <v>308</v>
      </c>
      <c r="D171" s="667">
        <v>48</v>
      </c>
      <c r="E171" s="667" t="s">
        <v>99</v>
      </c>
      <c r="F171" s="667">
        <v>1</v>
      </c>
      <c r="G171" s="668">
        <v>80330</v>
      </c>
      <c r="H171" s="668">
        <v>38052</v>
      </c>
      <c r="I171" s="727">
        <v>1792967</v>
      </c>
      <c r="J171" s="718">
        <v>0.17899999999999999</v>
      </c>
      <c r="K171" s="713">
        <f>Q171/I171</f>
        <v>0.90256318158672189</v>
      </c>
      <c r="L171" s="713">
        <f>R171/I171</f>
        <v>3.5657655718147628E-2</v>
      </c>
      <c r="M171" s="713">
        <f>S171/I171</f>
        <v>8.8479040606993884E-3</v>
      </c>
      <c r="N171" s="713">
        <f>T171/I171</f>
        <v>2.051906142165472E-2</v>
      </c>
      <c r="O171" s="713">
        <f>U171/I171</f>
        <v>2.1757232564793439E-3</v>
      </c>
      <c r="P171" s="713">
        <f>V171/I171</f>
        <v>2.0065065335837191E-2</v>
      </c>
      <c r="Q171" s="712">
        <v>1618266</v>
      </c>
      <c r="R171" s="712">
        <v>63933</v>
      </c>
      <c r="S171" s="712">
        <v>15864</v>
      </c>
      <c r="T171" s="712">
        <v>36790</v>
      </c>
      <c r="U171" s="712">
        <v>3901</v>
      </c>
      <c r="V171" s="712">
        <v>35976</v>
      </c>
      <c r="W171" s="727">
        <v>31.20197215</v>
      </c>
      <c r="X171" s="667">
        <v>0.2</v>
      </c>
      <c r="Y171" s="716">
        <v>0.127</v>
      </c>
      <c r="Z171" s="669">
        <v>0.06</v>
      </c>
      <c r="AA171" s="716">
        <v>0.66</v>
      </c>
      <c r="AB171" s="668">
        <v>29208</v>
      </c>
      <c r="AC171" s="667">
        <v>3</v>
      </c>
      <c r="AD171" s="667" t="s">
        <v>1209</v>
      </c>
      <c r="AE171" s="667" t="s">
        <v>1210</v>
      </c>
      <c r="AF171" s="288" t="s">
        <v>1211</v>
      </c>
      <c r="AG171" s="288" t="s">
        <v>1212</v>
      </c>
      <c r="AH171" s="288">
        <v>0</v>
      </c>
      <c r="AI171" s="288">
        <v>0</v>
      </c>
      <c r="AJ171" s="288">
        <v>0</v>
      </c>
      <c r="AK171" s="288">
        <v>1</v>
      </c>
      <c r="AL171" s="288">
        <v>0</v>
      </c>
      <c r="AM171" s="288">
        <v>0</v>
      </c>
      <c r="AN171" s="288">
        <v>0</v>
      </c>
      <c r="AO171" s="288">
        <v>0</v>
      </c>
      <c r="AP171" s="701">
        <v>1</v>
      </c>
      <c r="AQ171" s="701">
        <v>0</v>
      </c>
      <c r="AR171" s="701">
        <v>0</v>
      </c>
      <c r="AS171" s="671">
        <v>0</v>
      </c>
      <c r="AT171" s="671">
        <v>0</v>
      </c>
      <c r="AU171" s="671">
        <v>2</v>
      </c>
      <c r="AV171" s="671">
        <v>0</v>
      </c>
      <c r="AW171" s="671">
        <v>2</v>
      </c>
      <c r="AX171" s="671">
        <v>0</v>
      </c>
      <c r="AY171" s="671">
        <v>0</v>
      </c>
      <c r="AZ171" s="671">
        <v>1</v>
      </c>
      <c r="BA171" s="671">
        <v>1</v>
      </c>
      <c r="BB171" s="671">
        <v>0</v>
      </c>
      <c r="BC171" s="671">
        <v>0</v>
      </c>
      <c r="BD171" s="671">
        <v>0</v>
      </c>
      <c r="BE171" s="671">
        <v>0</v>
      </c>
      <c r="BF171" s="671">
        <v>0</v>
      </c>
      <c r="BG171" s="671">
        <v>7.3</v>
      </c>
      <c r="BH171" s="734">
        <v>3.3327914160000001</v>
      </c>
      <c r="BI171" s="734">
        <v>7.5665145340000004</v>
      </c>
      <c r="BJ171" s="734">
        <v>13.012015910000001</v>
      </c>
      <c r="BK171" s="734">
        <v>8.2567264609999995</v>
      </c>
      <c r="BL171" s="734">
        <v>3.1322272500000001</v>
      </c>
      <c r="BM171" s="734">
        <v>16.803664959999999</v>
      </c>
      <c r="BN171" s="734">
        <v>55217</v>
      </c>
      <c r="BO171" s="734">
        <v>25.838360990000002</v>
      </c>
      <c r="BP171" s="734">
        <v>74.161639010000002</v>
      </c>
      <c r="BQ171" s="734">
        <v>16.633707609999998</v>
      </c>
      <c r="BR171" s="741">
        <v>371</v>
      </c>
      <c r="BS171" s="672">
        <v>2020</v>
      </c>
      <c r="BT171" s="672">
        <v>1</v>
      </c>
      <c r="BU171" s="681">
        <v>3000</v>
      </c>
      <c r="BV171" s="671" t="s">
        <v>1213</v>
      </c>
      <c r="BW171" s="671">
        <v>3000</v>
      </c>
      <c r="BX171" s="672">
        <v>6000</v>
      </c>
      <c r="BY171" s="672">
        <v>38666.666666666664</v>
      </c>
      <c r="BZ171" s="672">
        <v>20000</v>
      </c>
      <c r="CA171" s="672">
        <v>3000</v>
      </c>
      <c r="CB171" s="672">
        <v>20000</v>
      </c>
      <c r="CC171" s="671" t="s">
        <v>174</v>
      </c>
      <c r="CD171" s="671">
        <v>3</v>
      </c>
      <c r="CE171" s="671">
        <v>2</v>
      </c>
      <c r="CF171" s="671">
        <v>1</v>
      </c>
      <c r="CG171" s="667" t="s">
        <v>234</v>
      </c>
      <c r="CH171" s="667" t="s">
        <v>1214</v>
      </c>
      <c r="CI171" s="750">
        <v>42570</v>
      </c>
      <c r="CJ171" s="751">
        <v>9.8000000000000007</v>
      </c>
      <c r="CK171" s="751">
        <v>13.5</v>
      </c>
      <c r="CL171" s="751">
        <v>10.1</v>
      </c>
      <c r="CM171" s="751">
        <v>57.5</v>
      </c>
      <c r="CN171" s="751">
        <v>754</v>
      </c>
      <c r="CO171" s="750">
        <v>18724</v>
      </c>
      <c r="CP171" s="751">
        <v>2.9</v>
      </c>
      <c r="CQ171" s="751">
        <v>8</v>
      </c>
      <c r="CR171" s="751">
        <v>18.3</v>
      </c>
      <c r="CS171" s="751">
        <v>40.700000000000003</v>
      </c>
      <c r="CT171" s="749">
        <v>304</v>
      </c>
    </row>
    <row r="172" spans="1:98" ht="27.75" customHeight="1">
      <c r="A172" s="666" t="s">
        <v>1193</v>
      </c>
      <c r="B172" s="667" t="s">
        <v>1194</v>
      </c>
      <c r="C172" s="667" t="s">
        <v>308</v>
      </c>
      <c r="D172" s="667">
        <v>48</v>
      </c>
      <c r="E172" s="667" t="s">
        <v>99</v>
      </c>
      <c r="F172" s="667">
        <v>1</v>
      </c>
      <c r="G172" s="668">
        <v>80330</v>
      </c>
      <c r="H172" s="668">
        <v>38052</v>
      </c>
      <c r="I172" s="727">
        <v>1792967</v>
      </c>
      <c r="J172" s="718">
        <v>0.17899999999999999</v>
      </c>
      <c r="K172" s="713">
        <f>Q172/I172</f>
        <v>0.90256318158672189</v>
      </c>
      <c r="L172" s="713">
        <f>R172/I172</f>
        <v>3.5657655718147628E-2</v>
      </c>
      <c r="M172" s="713">
        <f>S172/I172</f>
        <v>8.8479040606993884E-3</v>
      </c>
      <c r="N172" s="713">
        <f>T172/I172</f>
        <v>2.051906142165472E-2</v>
      </c>
      <c r="O172" s="713">
        <f>U172/I172</f>
        <v>2.1757232564793439E-3</v>
      </c>
      <c r="P172" s="713">
        <f>V172/I172</f>
        <v>2.0065065335837191E-2</v>
      </c>
      <c r="Q172" s="712">
        <v>1618266</v>
      </c>
      <c r="R172" s="712">
        <v>63933</v>
      </c>
      <c r="S172" s="712">
        <v>15864</v>
      </c>
      <c r="T172" s="712">
        <v>36790</v>
      </c>
      <c r="U172" s="712">
        <v>3901</v>
      </c>
      <c r="V172" s="712">
        <v>35976</v>
      </c>
      <c r="W172" s="727">
        <v>31.20197215</v>
      </c>
      <c r="X172" s="667">
        <v>0.2</v>
      </c>
      <c r="Y172" s="716">
        <v>0.127</v>
      </c>
      <c r="Z172" s="669">
        <v>0.06</v>
      </c>
      <c r="AA172" s="716">
        <v>0.66</v>
      </c>
      <c r="AB172" s="668">
        <v>29208</v>
      </c>
      <c r="AC172" s="667">
        <v>2</v>
      </c>
      <c r="AD172" s="667" t="s">
        <v>1195</v>
      </c>
      <c r="AE172" s="667" t="s">
        <v>1196</v>
      </c>
      <c r="AF172" s="288" t="s">
        <v>1197</v>
      </c>
      <c r="AG172" s="699" t="s">
        <v>1198</v>
      </c>
      <c r="AH172" s="288">
        <v>0</v>
      </c>
      <c r="AI172" s="288">
        <v>0</v>
      </c>
      <c r="AJ172" s="288">
        <v>1</v>
      </c>
      <c r="AK172" s="288">
        <v>1</v>
      </c>
      <c r="AL172" s="288">
        <v>0</v>
      </c>
      <c r="AM172" s="288">
        <v>0</v>
      </c>
      <c r="AN172" s="288">
        <v>0</v>
      </c>
      <c r="AO172" s="288">
        <v>0</v>
      </c>
      <c r="AP172" s="701">
        <v>1</v>
      </c>
      <c r="AQ172" s="701">
        <v>1</v>
      </c>
      <c r="AR172" s="701">
        <v>1</v>
      </c>
      <c r="AS172" s="671">
        <v>0</v>
      </c>
      <c r="AT172" s="671">
        <v>6</v>
      </c>
      <c r="AU172" s="671">
        <v>1</v>
      </c>
      <c r="AV172" s="671">
        <v>1</v>
      </c>
      <c r="AW172" s="671">
        <v>2</v>
      </c>
      <c r="AX172" s="671">
        <v>0</v>
      </c>
      <c r="AY172" s="671">
        <v>0</v>
      </c>
      <c r="AZ172" s="671">
        <v>0</v>
      </c>
      <c r="BA172" s="671">
        <v>1</v>
      </c>
      <c r="BB172" s="671">
        <v>0</v>
      </c>
      <c r="BC172" s="671">
        <v>0</v>
      </c>
      <c r="BD172" s="671">
        <v>0</v>
      </c>
      <c r="BE172" s="671">
        <v>0</v>
      </c>
      <c r="BF172" s="671">
        <v>0</v>
      </c>
      <c r="BG172" s="671">
        <v>7.3</v>
      </c>
      <c r="BH172" s="734">
        <v>3.3327914160000001</v>
      </c>
      <c r="BI172" s="734">
        <v>7.5665145340000004</v>
      </c>
      <c r="BJ172" s="734">
        <v>13.012015910000001</v>
      </c>
      <c r="BK172" s="734">
        <v>8.2567264609999995</v>
      </c>
      <c r="BL172" s="734">
        <v>3.1322272500000001</v>
      </c>
      <c r="BM172" s="734">
        <v>16.803664959999999</v>
      </c>
      <c r="BN172" s="734">
        <v>55217</v>
      </c>
      <c r="BO172" s="734">
        <v>25.838360990000002</v>
      </c>
      <c r="BP172" s="734">
        <v>74.161639010000002</v>
      </c>
      <c r="BQ172" s="734">
        <v>16.633707609999998</v>
      </c>
      <c r="BR172" s="741">
        <v>371</v>
      </c>
      <c r="BS172" s="672" t="s">
        <v>189</v>
      </c>
      <c r="BT172" s="672">
        <v>0</v>
      </c>
      <c r="BU172" s="681">
        <v>20000</v>
      </c>
      <c r="BV172" s="701" t="s">
        <v>1199</v>
      </c>
      <c r="BW172" s="701">
        <v>40000</v>
      </c>
      <c r="BX172" s="672">
        <v>90000</v>
      </c>
      <c r="BY172" s="672">
        <v>38666.666666666664</v>
      </c>
      <c r="BZ172" s="672">
        <v>20000</v>
      </c>
      <c r="CA172" s="672">
        <v>3000</v>
      </c>
      <c r="CB172" s="672">
        <v>20000</v>
      </c>
      <c r="CC172" s="671" t="s">
        <v>763</v>
      </c>
      <c r="CD172" s="671">
        <v>3</v>
      </c>
      <c r="CE172" s="671">
        <v>2</v>
      </c>
      <c r="CF172" s="671">
        <v>1</v>
      </c>
      <c r="CG172" s="667" t="s">
        <v>1200</v>
      </c>
      <c r="CH172" s="667" t="s">
        <v>1185</v>
      </c>
      <c r="CI172" s="747">
        <v>42570</v>
      </c>
      <c r="CJ172" s="746">
        <v>9.8000000000000007</v>
      </c>
      <c r="CK172" s="746">
        <v>13.5</v>
      </c>
      <c r="CL172" s="746">
        <v>10.1</v>
      </c>
      <c r="CM172" s="746">
        <v>57.5</v>
      </c>
      <c r="CN172" s="746">
        <v>754</v>
      </c>
      <c r="CO172" s="747">
        <v>18724</v>
      </c>
      <c r="CP172" s="746">
        <v>2.9</v>
      </c>
      <c r="CQ172" s="746">
        <v>8</v>
      </c>
      <c r="CR172" s="746">
        <v>18.3</v>
      </c>
      <c r="CS172" s="746">
        <v>40.700000000000003</v>
      </c>
      <c r="CT172" s="749">
        <v>304</v>
      </c>
    </row>
    <row r="173" spans="1:98" ht="27.75" customHeight="1">
      <c r="A173" s="666" t="s">
        <v>1193</v>
      </c>
      <c r="B173" s="667" t="s">
        <v>1194</v>
      </c>
      <c r="C173" s="667" t="s">
        <v>308</v>
      </c>
      <c r="D173" s="667">
        <v>48</v>
      </c>
      <c r="E173" s="667" t="s">
        <v>99</v>
      </c>
      <c r="F173" s="667">
        <v>1</v>
      </c>
      <c r="G173" s="668">
        <v>80330</v>
      </c>
      <c r="H173" s="668">
        <v>38052</v>
      </c>
      <c r="I173" s="727">
        <v>1792967</v>
      </c>
      <c r="J173" s="718">
        <v>0.17899999999999999</v>
      </c>
      <c r="K173" s="713">
        <f>Q173/I173</f>
        <v>0.90256318158672189</v>
      </c>
      <c r="L173" s="713">
        <f>R173/I173</f>
        <v>3.5657655718147628E-2</v>
      </c>
      <c r="M173" s="713">
        <f>S173/I173</f>
        <v>8.8479040606993884E-3</v>
      </c>
      <c r="N173" s="713">
        <f>T173/I173</f>
        <v>2.051906142165472E-2</v>
      </c>
      <c r="O173" s="713">
        <f>U173/I173</f>
        <v>2.1757232564793439E-3</v>
      </c>
      <c r="P173" s="713">
        <f>V173/I173</f>
        <v>2.0065065335837191E-2</v>
      </c>
      <c r="Q173" s="712">
        <v>1618266</v>
      </c>
      <c r="R173" s="712">
        <v>63933</v>
      </c>
      <c r="S173" s="712">
        <v>15864</v>
      </c>
      <c r="T173" s="712">
        <v>36790</v>
      </c>
      <c r="U173" s="712">
        <v>3901</v>
      </c>
      <c r="V173" s="712">
        <v>35976</v>
      </c>
      <c r="W173" s="727">
        <v>31.20197215</v>
      </c>
      <c r="X173" s="667">
        <v>0.2</v>
      </c>
      <c r="Y173" s="716">
        <v>0.127</v>
      </c>
      <c r="Z173" s="669">
        <v>0.06</v>
      </c>
      <c r="AA173" s="716">
        <v>0.66</v>
      </c>
      <c r="AB173" s="668">
        <v>29208</v>
      </c>
      <c r="AC173" s="667">
        <v>3</v>
      </c>
      <c r="AD173" s="667" t="s">
        <v>1201</v>
      </c>
      <c r="AE173" s="667" t="s">
        <v>1202</v>
      </c>
      <c r="AF173" s="699" t="s">
        <v>1203</v>
      </c>
      <c r="AG173" s="699" t="s">
        <v>1204</v>
      </c>
      <c r="AH173" s="288">
        <v>0</v>
      </c>
      <c r="AI173" s="288">
        <v>0</v>
      </c>
      <c r="AJ173" s="699">
        <v>0</v>
      </c>
      <c r="AK173" s="699">
        <v>1</v>
      </c>
      <c r="AL173" s="699">
        <v>1</v>
      </c>
      <c r="AM173" s="699">
        <v>1</v>
      </c>
      <c r="AN173" s="699">
        <v>1</v>
      </c>
      <c r="AO173" s="288">
        <v>0</v>
      </c>
      <c r="AP173" s="703">
        <v>1</v>
      </c>
      <c r="AQ173" s="703">
        <v>1</v>
      </c>
      <c r="AR173" s="703">
        <v>0</v>
      </c>
      <c r="AS173" s="679">
        <v>0</v>
      </c>
      <c r="AT173" s="679">
        <v>1</v>
      </c>
      <c r="AU173" s="679">
        <v>1</v>
      </c>
      <c r="AV173" s="679">
        <v>1</v>
      </c>
      <c r="AW173" s="679">
        <v>2</v>
      </c>
      <c r="AX173" s="679">
        <v>0</v>
      </c>
      <c r="AY173" s="671">
        <v>0</v>
      </c>
      <c r="AZ173" s="679">
        <v>0</v>
      </c>
      <c r="BA173" s="679">
        <v>1</v>
      </c>
      <c r="BB173" s="679">
        <v>0</v>
      </c>
      <c r="BC173" s="671">
        <v>0</v>
      </c>
      <c r="BD173" s="679">
        <v>0</v>
      </c>
      <c r="BE173" s="679">
        <v>0</v>
      </c>
      <c r="BF173" s="671">
        <v>0</v>
      </c>
      <c r="BG173" s="679">
        <v>7.3</v>
      </c>
      <c r="BH173" s="734">
        <v>3.3327914160000001</v>
      </c>
      <c r="BI173" s="734">
        <v>7.5665145340000004</v>
      </c>
      <c r="BJ173" s="734">
        <v>13.012015910000001</v>
      </c>
      <c r="BK173" s="734">
        <v>8.2567264609999995</v>
      </c>
      <c r="BL173" s="734">
        <v>3.1322272500000001</v>
      </c>
      <c r="BM173" s="734">
        <v>16.803664959999999</v>
      </c>
      <c r="BN173" s="734">
        <v>55217</v>
      </c>
      <c r="BO173" s="734">
        <v>25.838360990000002</v>
      </c>
      <c r="BP173" s="734">
        <v>74.161639010000002</v>
      </c>
      <c r="BQ173" s="734">
        <v>16.633707609999998</v>
      </c>
      <c r="BR173" s="741">
        <v>371</v>
      </c>
      <c r="BS173" s="672" t="s">
        <v>189</v>
      </c>
      <c r="BT173" s="672">
        <v>0</v>
      </c>
      <c r="BU173" s="671" t="s">
        <v>1205</v>
      </c>
      <c r="BV173" s="671" t="s">
        <v>1206</v>
      </c>
      <c r="BW173" s="671" t="s">
        <v>116</v>
      </c>
      <c r="BX173" s="672">
        <v>20000</v>
      </c>
      <c r="BY173" s="672">
        <v>38666.666666666664</v>
      </c>
      <c r="BZ173" s="672">
        <v>20000</v>
      </c>
      <c r="CA173" s="672">
        <v>3000</v>
      </c>
      <c r="CB173" s="672">
        <v>20000</v>
      </c>
      <c r="CC173" s="671" t="s">
        <v>174</v>
      </c>
      <c r="CD173" s="671">
        <v>3</v>
      </c>
      <c r="CE173" s="671">
        <v>1</v>
      </c>
      <c r="CF173" s="671">
        <v>1</v>
      </c>
      <c r="CG173" s="667" t="s">
        <v>1207</v>
      </c>
      <c r="CH173" s="667" t="s">
        <v>1208</v>
      </c>
      <c r="CI173" s="750">
        <v>42570</v>
      </c>
      <c r="CJ173" s="751">
        <v>9.8000000000000007</v>
      </c>
      <c r="CK173" s="751">
        <v>13.5</v>
      </c>
      <c r="CL173" s="751">
        <v>10.1</v>
      </c>
      <c r="CM173" s="751">
        <v>57.5</v>
      </c>
      <c r="CN173" s="751">
        <v>754</v>
      </c>
      <c r="CO173" s="750">
        <v>18724</v>
      </c>
      <c r="CP173" s="751">
        <v>2.9</v>
      </c>
      <c r="CQ173" s="751">
        <v>8</v>
      </c>
      <c r="CR173" s="751">
        <v>18.3</v>
      </c>
      <c r="CS173" s="751">
        <v>40.700000000000003</v>
      </c>
      <c r="CT173" s="749">
        <v>304</v>
      </c>
    </row>
    <row r="174" spans="1:98" ht="27.75" customHeight="1">
      <c r="A174" s="666" t="s">
        <v>1215</v>
      </c>
      <c r="B174" s="667" t="s">
        <v>1216</v>
      </c>
      <c r="C174" s="667" t="s">
        <v>402</v>
      </c>
      <c r="D174" s="667">
        <v>49</v>
      </c>
      <c r="E174" s="667" t="s">
        <v>131</v>
      </c>
      <c r="F174" s="667">
        <v>2</v>
      </c>
      <c r="G174" s="668">
        <v>101450</v>
      </c>
      <c r="H174" s="668">
        <v>39955</v>
      </c>
      <c r="I174" s="727">
        <v>5882128</v>
      </c>
      <c r="J174" s="718">
        <v>0.107</v>
      </c>
      <c r="K174" s="713">
        <f>Q174/I174</f>
        <v>0.80244479548897951</v>
      </c>
      <c r="L174" s="713">
        <f>R174/I174</f>
        <v>6.283933297609301E-2</v>
      </c>
      <c r="M174" s="713">
        <f>S174/I174</f>
        <v>3.1792405741595559E-2</v>
      </c>
      <c r="N174" s="713">
        <f>T174/I174</f>
        <v>7.6188583451431188E-2</v>
      </c>
      <c r="O174" s="713">
        <f>U174/I174</f>
        <v>8.8745093612379745E-3</v>
      </c>
      <c r="P174" s="713">
        <f>V174/I174</f>
        <v>1.9221105015055775E-2</v>
      </c>
      <c r="Q174" s="712">
        <v>4720083</v>
      </c>
      <c r="R174" s="712">
        <v>369629</v>
      </c>
      <c r="S174" s="712">
        <v>187007</v>
      </c>
      <c r="T174" s="712">
        <v>448151</v>
      </c>
      <c r="U174" s="712">
        <v>52201</v>
      </c>
      <c r="V174" s="712">
        <v>113061</v>
      </c>
      <c r="W174" s="727">
        <v>28.345164919999998</v>
      </c>
      <c r="X174" s="712">
        <v>3</v>
      </c>
      <c r="Y174" s="716">
        <v>0.122</v>
      </c>
      <c r="Z174" s="669">
        <v>0.1</v>
      </c>
      <c r="AA174" s="716">
        <v>0.63</v>
      </c>
      <c r="AB174" s="668">
        <v>30270</v>
      </c>
      <c r="AC174" s="667">
        <v>3</v>
      </c>
      <c r="AD174" s="667" t="s">
        <v>1217</v>
      </c>
      <c r="AE174" s="667" t="s">
        <v>1218</v>
      </c>
      <c r="AF174" s="694" t="s">
        <v>1219</v>
      </c>
      <c r="AG174" s="694" t="s">
        <v>1220</v>
      </c>
      <c r="AH174" s="288">
        <v>0</v>
      </c>
      <c r="AI174" s="288">
        <v>0</v>
      </c>
      <c r="AJ174" s="694">
        <v>0</v>
      </c>
      <c r="AK174" s="694">
        <v>0</v>
      </c>
      <c r="AL174" s="694">
        <v>1</v>
      </c>
      <c r="AM174" s="694">
        <v>0</v>
      </c>
      <c r="AN174" s="694">
        <v>0</v>
      </c>
      <c r="AO174" s="288">
        <v>0</v>
      </c>
      <c r="AP174" s="702">
        <v>0</v>
      </c>
      <c r="AQ174" s="702">
        <v>0</v>
      </c>
      <c r="AR174" s="702">
        <v>0</v>
      </c>
      <c r="AS174" s="674">
        <v>0</v>
      </c>
      <c r="AT174" s="674">
        <v>9</v>
      </c>
      <c r="AU174" s="674">
        <v>1</v>
      </c>
      <c r="AV174" s="674">
        <v>1</v>
      </c>
      <c r="AW174" s="674">
        <v>2</v>
      </c>
      <c r="AX174" s="674">
        <v>0</v>
      </c>
      <c r="AY174" s="671">
        <v>0</v>
      </c>
      <c r="AZ174" s="674">
        <v>0</v>
      </c>
      <c r="BA174" s="674">
        <v>0</v>
      </c>
      <c r="BB174" s="674">
        <v>0</v>
      </c>
      <c r="BC174" s="671">
        <v>0</v>
      </c>
      <c r="BD174" s="674">
        <v>0</v>
      </c>
      <c r="BE174" s="674">
        <v>0</v>
      </c>
      <c r="BF174" s="671">
        <v>0</v>
      </c>
      <c r="BG174" s="674">
        <v>5.7</v>
      </c>
      <c r="BH174" s="734">
        <v>2.3340408290000001</v>
      </c>
      <c r="BI174" s="734">
        <v>10.4016118</v>
      </c>
      <c r="BJ174" s="734">
        <v>19.96491644</v>
      </c>
      <c r="BK174" s="734">
        <v>9.7327393289999993</v>
      </c>
      <c r="BL174" s="734">
        <v>1.953380103</v>
      </c>
      <c r="BM174" s="734">
        <v>10.65024436</v>
      </c>
      <c r="BN174" s="734">
        <v>72458</v>
      </c>
      <c r="BO174" s="734">
        <v>32.319186899999998</v>
      </c>
      <c r="BP174" s="734">
        <v>67.680813099999995</v>
      </c>
      <c r="BQ174" s="734">
        <v>10.42763353</v>
      </c>
      <c r="BR174" s="741">
        <v>406</v>
      </c>
      <c r="BS174" s="672">
        <v>2014</v>
      </c>
      <c r="BT174" s="672">
        <v>0</v>
      </c>
      <c r="BU174" s="671" t="s">
        <v>1221</v>
      </c>
      <c r="BV174" s="671" t="s">
        <v>1222</v>
      </c>
      <c r="BW174" s="671">
        <v>25000</v>
      </c>
      <c r="BX174" s="672">
        <v>15000</v>
      </c>
      <c r="BY174" s="672">
        <v>82500</v>
      </c>
      <c r="BZ174" s="672">
        <v>82500</v>
      </c>
      <c r="CA174" s="672">
        <v>25000</v>
      </c>
      <c r="CB174" s="672">
        <v>150000</v>
      </c>
      <c r="CC174" s="671" t="s">
        <v>174</v>
      </c>
      <c r="CD174" s="671">
        <v>3</v>
      </c>
      <c r="CE174" s="671">
        <v>3</v>
      </c>
      <c r="CF174" s="671">
        <v>0</v>
      </c>
      <c r="CG174" s="667" t="s">
        <v>234</v>
      </c>
      <c r="CH174" s="667" t="s">
        <v>874</v>
      </c>
      <c r="CI174" s="747">
        <v>42850</v>
      </c>
      <c r="CJ174" s="746">
        <v>10.3</v>
      </c>
      <c r="CK174" s="746">
        <v>13.7</v>
      </c>
      <c r="CL174" s="746">
        <v>9.1999999999999993</v>
      </c>
      <c r="CM174" s="746">
        <v>43.1</v>
      </c>
      <c r="CN174" s="747">
        <v>3256</v>
      </c>
      <c r="CO174" s="747">
        <v>60337</v>
      </c>
      <c r="CP174" s="746">
        <v>5.0999999999999996</v>
      </c>
      <c r="CQ174" s="746">
        <v>3.4</v>
      </c>
      <c r="CR174" s="746">
        <v>19.8</v>
      </c>
      <c r="CS174" s="746">
        <v>36.5</v>
      </c>
      <c r="CT174" s="749">
        <v>577</v>
      </c>
    </row>
    <row r="175" spans="1:98" ht="27.75" customHeight="1">
      <c r="A175" s="666" t="s">
        <v>1215</v>
      </c>
      <c r="B175" s="667" t="s">
        <v>1216</v>
      </c>
      <c r="C175" s="667" t="s">
        <v>402</v>
      </c>
      <c r="D175" s="667">
        <v>49</v>
      </c>
      <c r="E175" s="667" t="s">
        <v>131</v>
      </c>
      <c r="F175" s="667">
        <v>2</v>
      </c>
      <c r="G175" s="668">
        <v>101450</v>
      </c>
      <c r="H175" s="668">
        <v>39955</v>
      </c>
      <c r="I175" s="727">
        <v>5882128</v>
      </c>
      <c r="J175" s="718">
        <v>0.107</v>
      </c>
      <c r="K175" s="713">
        <f>Q175/I175</f>
        <v>0.80244479548897951</v>
      </c>
      <c r="L175" s="713">
        <f>R175/I175</f>
        <v>6.283933297609301E-2</v>
      </c>
      <c r="M175" s="713">
        <f>S175/I175</f>
        <v>3.1792405741595559E-2</v>
      </c>
      <c r="N175" s="713">
        <f>T175/I175</f>
        <v>7.6188583451431188E-2</v>
      </c>
      <c r="O175" s="713">
        <f>U175/I175</f>
        <v>8.8745093612379745E-3</v>
      </c>
      <c r="P175" s="713">
        <f>V175/I175</f>
        <v>1.9221105015055775E-2</v>
      </c>
      <c r="Q175" s="712">
        <v>4720083</v>
      </c>
      <c r="R175" s="712">
        <v>369629</v>
      </c>
      <c r="S175" s="712">
        <v>187007</v>
      </c>
      <c r="T175" s="712">
        <v>448151</v>
      </c>
      <c r="U175" s="712">
        <v>52201</v>
      </c>
      <c r="V175" s="712">
        <v>113061</v>
      </c>
      <c r="W175" s="727">
        <v>28.345164919999998</v>
      </c>
      <c r="X175" s="667">
        <v>3</v>
      </c>
      <c r="Y175" s="716">
        <v>0.122</v>
      </c>
      <c r="Z175" s="669">
        <v>0.1</v>
      </c>
      <c r="AA175" s="716">
        <v>0.63</v>
      </c>
      <c r="AB175" s="668">
        <v>30270</v>
      </c>
      <c r="AC175" s="667">
        <v>2</v>
      </c>
      <c r="AD175" s="667" t="s">
        <v>1223</v>
      </c>
      <c r="AE175" s="667" t="s">
        <v>1224</v>
      </c>
      <c r="AF175" s="699" t="s">
        <v>1225</v>
      </c>
      <c r="AG175" s="699" t="s">
        <v>1226</v>
      </c>
      <c r="AH175" s="288">
        <v>0</v>
      </c>
      <c r="AI175" s="288">
        <v>0</v>
      </c>
      <c r="AJ175" s="699">
        <v>0</v>
      </c>
      <c r="AK175" s="699">
        <v>1</v>
      </c>
      <c r="AL175" s="699">
        <v>1</v>
      </c>
      <c r="AM175" s="699">
        <v>0</v>
      </c>
      <c r="AN175" s="699">
        <v>0</v>
      </c>
      <c r="AO175" s="288">
        <v>0</v>
      </c>
      <c r="AP175" s="703">
        <v>0</v>
      </c>
      <c r="AQ175" s="703">
        <v>0</v>
      </c>
      <c r="AR175" s="703">
        <v>0</v>
      </c>
      <c r="AS175" s="679">
        <v>0</v>
      </c>
      <c r="AT175" s="679">
        <v>9</v>
      </c>
      <c r="AU175" s="679">
        <v>1</v>
      </c>
      <c r="AV175" s="679">
        <v>1</v>
      </c>
      <c r="AW175" s="679">
        <v>2</v>
      </c>
      <c r="AX175" s="679">
        <v>0</v>
      </c>
      <c r="AY175" s="671">
        <v>0</v>
      </c>
      <c r="AZ175" s="679">
        <v>0</v>
      </c>
      <c r="BA175" s="679">
        <v>0</v>
      </c>
      <c r="BB175" s="679">
        <v>0</v>
      </c>
      <c r="BC175" s="671">
        <v>0</v>
      </c>
      <c r="BD175" s="679">
        <v>0</v>
      </c>
      <c r="BE175" s="679">
        <v>0</v>
      </c>
      <c r="BF175" s="671">
        <v>0</v>
      </c>
      <c r="BG175" s="679">
        <v>5.7</v>
      </c>
      <c r="BH175" s="734">
        <v>2.3340408290000001</v>
      </c>
      <c r="BI175" s="734">
        <v>10.4016118</v>
      </c>
      <c r="BJ175" s="734">
        <v>19.96491644</v>
      </c>
      <c r="BK175" s="734">
        <v>9.7327393289999993</v>
      </c>
      <c r="BL175" s="734">
        <v>1.953380103</v>
      </c>
      <c r="BM175" s="734">
        <v>10.65024436</v>
      </c>
      <c r="BN175" s="734">
        <v>72458</v>
      </c>
      <c r="BO175" s="734">
        <v>32.319186899999998</v>
      </c>
      <c r="BP175" s="734">
        <v>67.680813099999995</v>
      </c>
      <c r="BQ175" s="734">
        <v>10.42763353</v>
      </c>
      <c r="BR175" s="741">
        <v>406</v>
      </c>
      <c r="BS175" s="672">
        <v>1989</v>
      </c>
      <c r="BT175" s="672">
        <v>0</v>
      </c>
      <c r="BU175" s="671" t="s">
        <v>1221</v>
      </c>
      <c r="BV175" s="671" t="s">
        <v>1222</v>
      </c>
      <c r="BW175" s="671">
        <v>25000</v>
      </c>
      <c r="BX175" s="672">
        <v>150000</v>
      </c>
      <c r="BY175" s="672">
        <f>SUM(BX174:BX175)/2</f>
        <v>82500</v>
      </c>
      <c r="BZ175" s="672">
        <f>SUM(BX174:BX175)/2</f>
        <v>82500</v>
      </c>
      <c r="CA175" s="671">
        <v>25000</v>
      </c>
      <c r="CB175" s="672">
        <v>150000</v>
      </c>
      <c r="CC175" s="671" t="s">
        <v>174</v>
      </c>
      <c r="CD175" s="671">
        <v>3</v>
      </c>
      <c r="CE175" s="671">
        <v>3</v>
      </c>
      <c r="CF175" s="671">
        <v>0</v>
      </c>
      <c r="CG175" s="667" t="s">
        <v>234</v>
      </c>
      <c r="CH175" s="667" t="s">
        <v>874</v>
      </c>
      <c r="CI175" s="750">
        <v>42850</v>
      </c>
      <c r="CJ175" s="751">
        <v>10.3</v>
      </c>
      <c r="CK175" s="751">
        <v>13.7</v>
      </c>
      <c r="CL175" s="751">
        <v>9.1999999999999993</v>
      </c>
      <c r="CM175" s="751">
        <v>43.1</v>
      </c>
      <c r="CN175" s="750">
        <v>3256</v>
      </c>
      <c r="CO175" s="750">
        <v>60337</v>
      </c>
      <c r="CP175" s="751">
        <v>5.0999999999999996</v>
      </c>
      <c r="CQ175" s="751">
        <v>3.4</v>
      </c>
      <c r="CR175" s="751">
        <v>19.8</v>
      </c>
      <c r="CS175" s="751">
        <v>36.5</v>
      </c>
      <c r="CT175" s="749">
        <v>577</v>
      </c>
    </row>
    <row r="176" spans="1:98" ht="27.75" customHeight="1">
      <c r="A176" s="666" t="s">
        <v>1227</v>
      </c>
      <c r="B176" s="667" t="s">
        <v>1228</v>
      </c>
      <c r="C176" s="667" t="s">
        <v>130</v>
      </c>
      <c r="D176" s="667">
        <v>50</v>
      </c>
      <c r="E176" s="667" t="s">
        <v>99</v>
      </c>
      <c r="F176" s="667">
        <v>1</v>
      </c>
      <c r="G176" s="668">
        <v>95320</v>
      </c>
      <c r="H176" s="668">
        <v>47321</v>
      </c>
      <c r="I176" s="727">
        <v>577929</v>
      </c>
      <c r="J176" s="718">
        <v>0.11799999999999999</v>
      </c>
      <c r="K176" s="713">
        <f>Q176/I176</f>
        <v>0.83568569841624141</v>
      </c>
      <c r="L176" s="713">
        <f>R176/I176</f>
        <v>1.0388819387848681E-2</v>
      </c>
      <c r="M176" s="713">
        <f>S176/I176</f>
        <v>1.0248663763195826E-2</v>
      </c>
      <c r="N176" s="713">
        <f>T176/I176</f>
        <v>0.10867770954563623</v>
      </c>
      <c r="O176" s="713">
        <f>U176/I176</f>
        <v>2.0464451515670608E-2</v>
      </c>
      <c r="P176" s="713">
        <f>V176/I176</f>
        <v>1.9784437188651201E-2</v>
      </c>
      <c r="Q176" s="712">
        <v>482967</v>
      </c>
      <c r="R176" s="712">
        <v>6004</v>
      </c>
      <c r="S176" s="712">
        <v>5923</v>
      </c>
      <c r="T176" s="712">
        <v>62808</v>
      </c>
      <c r="U176" s="712">
        <v>11827</v>
      </c>
      <c r="V176" s="712">
        <v>11434</v>
      </c>
      <c r="W176" s="727">
        <v>70.355785650000001</v>
      </c>
      <c r="X176" s="667">
        <v>0.4</v>
      </c>
      <c r="Y176" s="716">
        <v>9.5000000000000001E-2</v>
      </c>
      <c r="Z176" s="669">
        <v>7.0000000000000007E-2</v>
      </c>
      <c r="AA176" s="716">
        <v>0.66</v>
      </c>
      <c r="AB176" s="668">
        <v>29208</v>
      </c>
      <c r="AC176" s="667">
        <v>3</v>
      </c>
      <c r="AD176" s="667" t="s">
        <v>1229</v>
      </c>
      <c r="AE176" s="667" t="s">
        <v>1230</v>
      </c>
      <c r="AF176" s="288" t="s">
        <v>1231</v>
      </c>
      <c r="AG176" s="699" t="s">
        <v>1204</v>
      </c>
      <c r="AH176" s="288">
        <v>0</v>
      </c>
      <c r="AI176" s="288">
        <v>1</v>
      </c>
      <c r="AJ176" s="288">
        <v>1</v>
      </c>
      <c r="AK176" s="288">
        <v>1</v>
      </c>
      <c r="AL176" s="288">
        <v>0</v>
      </c>
      <c r="AM176" s="288">
        <v>0</v>
      </c>
      <c r="AN176" s="288">
        <v>0</v>
      </c>
      <c r="AO176" s="288">
        <v>0</v>
      </c>
      <c r="AP176" s="701">
        <v>0</v>
      </c>
      <c r="AQ176" s="701">
        <v>0</v>
      </c>
      <c r="AR176" s="701">
        <v>0</v>
      </c>
      <c r="AS176" s="671">
        <v>0</v>
      </c>
      <c r="AT176" s="671">
        <v>9</v>
      </c>
      <c r="AU176" s="671">
        <v>1</v>
      </c>
      <c r="AV176" s="671">
        <v>1</v>
      </c>
      <c r="AW176" s="671">
        <v>3</v>
      </c>
      <c r="AX176" s="671">
        <v>0</v>
      </c>
      <c r="AY176" s="671">
        <v>0</v>
      </c>
      <c r="AZ176" s="671">
        <v>0</v>
      </c>
      <c r="BA176" s="671">
        <v>0</v>
      </c>
      <c r="BB176" s="671">
        <v>0</v>
      </c>
      <c r="BC176" s="671">
        <v>0</v>
      </c>
      <c r="BD176" s="671">
        <v>0</v>
      </c>
      <c r="BE176" s="671">
        <v>0</v>
      </c>
      <c r="BF176" s="671">
        <v>0</v>
      </c>
      <c r="BG176" s="671">
        <v>4.9000000000000004</v>
      </c>
      <c r="BH176" s="734">
        <v>1.691742823</v>
      </c>
      <c r="BI176" s="734">
        <v>11.36506455</v>
      </c>
      <c r="BJ176" s="734">
        <v>16.865809649999999</v>
      </c>
      <c r="BK176" s="734">
        <v>9.6490834339999996</v>
      </c>
      <c r="BL176" s="734">
        <v>1.6019235039999999</v>
      </c>
      <c r="BM176" s="734">
        <v>10.66007215</v>
      </c>
      <c r="BN176" s="734">
        <v>72495</v>
      </c>
      <c r="BO176" s="734">
        <v>28.085122739999999</v>
      </c>
      <c r="BP176" s="734">
        <v>71.914877259999997</v>
      </c>
      <c r="BQ176" s="734">
        <v>4.828832061</v>
      </c>
      <c r="BR176" s="741" t="s">
        <v>116</v>
      </c>
      <c r="BS176" s="672" t="s">
        <v>189</v>
      </c>
      <c r="BT176" s="672">
        <v>0</v>
      </c>
      <c r="BU176" s="671" t="s">
        <v>1232</v>
      </c>
      <c r="BV176" s="671" t="s">
        <v>1233</v>
      </c>
      <c r="BW176" s="671">
        <v>20000</v>
      </c>
      <c r="BX176" s="672">
        <v>50000</v>
      </c>
      <c r="BY176" s="672">
        <v>170000</v>
      </c>
      <c r="BZ176" s="672">
        <v>50000</v>
      </c>
      <c r="CA176" s="672">
        <v>20000</v>
      </c>
      <c r="CB176" s="672">
        <v>90000</v>
      </c>
      <c r="CC176" s="671" t="s">
        <v>174</v>
      </c>
      <c r="CD176" s="671">
        <v>3</v>
      </c>
      <c r="CE176" s="671">
        <v>2</v>
      </c>
      <c r="CF176" s="671">
        <v>0</v>
      </c>
      <c r="CG176" s="667" t="s">
        <v>1234</v>
      </c>
      <c r="CH176" s="667" t="s">
        <v>260</v>
      </c>
      <c r="CI176" s="747">
        <v>51530</v>
      </c>
      <c r="CJ176" s="746">
        <v>10.8</v>
      </c>
      <c r="CK176" s="746">
        <v>12.7</v>
      </c>
      <c r="CL176" s="746">
        <v>8.1</v>
      </c>
      <c r="CM176" s="746">
        <v>56.7</v>
      </c>
      <c r="CN176" s="746">
        <v>241</v>
      </c>
      <c r="CO176" s="747">
        <v>7308</v>
      </c>
      <c r="CP176" s="746">
        <v>6.6</v>
      </c>
      <c r="CQ176" s="746">
        <v>7.4</v>
      </c>
      <c r="CR176" s="746">
        <v>19.899999999999999</v>
      </c>
      <c r="CS176" s="746">
        <v>34.4</v>
      </c>
    </row>
    <row r="177" spans="1:97" ht="27.75" customHeight="1">
      <c r="A177" s="666" t="s">
        <v>1227</v>
      </c>
      <c r="B177" s="667" t="s">
        <v>1228</v>
      </c>
      <c r="C177" s="667" t="s">
        <v>130</v>
      </c>
      <c r="D177" s="667">
        <v>50</v>
      </c>
      <c r="E177" s="667" t="s">
        <v>99</v>
      </c>
      <c r="F177" s="667">
        <v>1</v>
      </c>
      <c r="G177" s="668">
        <v>95320</v>
      </c>
      <c r="H177" s="668">
        <v>47321</v>
      </c>
      <c r="I177" s="727">
        <v>577929</v>
      </c>
      <c r="J177" s="718">
        <v>0.11799999999999999</v>
      </c>
      <c r="K177" s="713">
        <f>Q177/I177</f>
        <v>0.83568569841624141</v>
      </c>
      <c r="L177" s="713">
        <f>R177/I177</f>
        <v>1.0388819387848681E-2</v>
      </c>
      <c r="M177" s="713">
        <f>S177/I177</f>
        <v>1.0248663763195826E-2</v>
      </c>
      <c r="N177" s="713">
        <f>T177/I177</f>
        <v>0.10867770954563623</v>
      </c>
      <c r="O177" s="713">
        <f>U177/I177</f>
        <v>2.0464451515670608E-2</v>
      </c>
      <c r="P177" s="713">
        <f>V177/I177</f>
        <v>1.9784437188651201E-2</v>
      </c>
      <c r="Q177" s="712">
        <v>482967</v>
      </c>
      <c r="R177" s="712">
        <v>6004</v>
      </c>
      <c r="S177" s="712">
        <v>5923</v>
      </c>
      <c r="T177" s="712">
        <v>62808</v>
      </c>
      <c r="U177" s="712">
        <v>11827</v>
      </c>
      <c r="V177" s="712">
        <v>11434</v>
      </c>
      <c r="W177" s="727">
        <v>70.355785650000001</v>
      </c>
      <c r="X177" s="667">
        <v>0.4</v>
      </c>
      <c r="Y177" s="716">
        <v>9.5000000000000001E-2</v>
      </c>
      <c r="Z177" s="669">
        <v>7.0000000000000007E-2</v>
      </c>
      <c r="AA177" s="716">
        <v>0.66</v>
      </c>
      <c r="AB177" s="668">
        <v>29208</v>
      </c>
      <c r="AC177" s="667">
        <v>3</v>
      </c>
      <c r="AD177" s="667" t="s">
        <v>1235</v>
      </c>
      <c r="AE177" s="667" t="s">
        <v>1236</v>
      </c>
      <c r="AF177" s="288" t="s">
        <v>1237</v>
      </c>
      <c r="AG177" s="288" t="s">
        <v>1238</v>
      </c>
      <c r="AH177" s="288">
        <v>0</v>
      </c>
      <c r="AI177" s="288">
        <v>0</v>
      </c>
      <c r="AJ177" s="288">
        <v>0</v>
      </c>
      <c r="AK177" s="288">
        <v>0</v>
      </c>
      <c r="AL177" s="288">
        <v>1</v>
      </c>
      <c r="AM177" s="288">
        <v>1</v>
      </c>
      <c r="AN177" s="288">
        <v>0</v>
      </c>
      <c r="AO177" s="288">
        <v>0</v>
      </c>
      <c r="AP177" s="701">
        <v>0</v>
      </c>
      <c r="AQ177" s="701">
        <v>0</v>
      </c>
      <c r="AR177" s="701">
        <v>0</v>
      </c>
      <c r="AS177" s="671">
        <v>0</v>
      </c>
      <c r="AT177" s="671">
        <v>9</v>
      </c>
      <c r="AU177" s="671">
        <v>1</v>
      </c>
      <c r="AV177" s="671">
        <v>1</v>
      </c>
      <c r="AW177" s="671">
        <v>3</v>
      </c>
      <c r="AX177" s="671">
        <v>0</v>
      </c>
      <c r="AY177" s="671">
        <v>0</v>
      </c>
      <c r="AZ177" s="671">
        <v>0</v>
      </c>
      <c r="BA177" s="671">
        <v>0</v>
      </c>
      <c r="BB177" s="671">
        <v>0</v>
      </c>
      <c r="BC177" s="671">
        <v>0</v>
      </c>
      <c r="BD177" s="671">
        <v>0</v>
      </c>
      <c r="BE177" s="671">
        <v>0</v>
      </c>
      <c r="BF177" s="671">
        <v>0</v>
      </c>
      <c r="BG177" s="671">
        <v>4.9000000000000004</v>
      </c>
      <c r="BH177" s="734">
        <v>1.691742823</v>
      </c>
      <c r="BI177" s="734">
        <v>11.36506455</v>
      </c>
      <c r="BJ177" s="734">
        <v>16.865809649999999</v>
      </c>
      <c r="BK177" s="734">
        <v>9.6490834339999996</v>
      </c>
      <c r="BL177" s="734">
        <v>1.6019235039999999</v>
      </c>
      <c r="BM177" s="734">
        <v>10.66007215</v>
      </c>
      <c r="BN177" s="734">
        <v>72495</v>
      </c>
      <c r="BO177" s="734">
        <v>28.085122739999999</v>
      </c>
      <c r="BP177" s="734">
        <v>71.914877259999997</v>
      </c>
      <c r="BQ177" s="734">
        <v>4.828832061</v>
      </c>
      <c r="BR177" s="741" t="s">
        <v>116</v>
      </c>
      <c r="BS177" s="672">
        <v>2005</v>
      </c>
      <c r="BT177" s="672">
        <v>0</v>
      </c>
      <c r="BU177" s="671" t="s">
        <v>1239</v>
      </c>
      <c r="BV177" s="671" t="s">
        <v>1240</v>
      </c>
      <c r="BW177" s="671">
        <v>30000</v>
      </c>
      <c r="BX177" s="672">
        <v>90000</v>
      </c>
      <c r="BY177" s="672">
        <v>170000</v>
      </c>
      <c r="BZ177" s="672">
        <v>50000</v>
      </c>
      <c r="CA177" s="672">
        <v>20000</v>
      </c>
      <c r="CB177" s="672">
        <v>90000</v>
      </c>
      <c r="CD177" s="671">
        <v>3</v>
      </c>
      <c r="CE177" s="671">
        <v>3</v>
      </c>
      <c r="CF177" s="671">
        <v>1</v>
      </c>
      <c r="CG177" s="667" t="s">
        <v>234</v>
      </c>
      <c r="CH177" s="667" t="s">
        <v>1241</v>
      </c>
      <c r="CI177" s="750">
        <v>51530</v>
      </c>
      <c r="CJ177" s="751">
        <v>10.8</v>
      </c>
      <c r="CK177" s="751">
        <v>12.7</v>
      </c>
      <c r="CL177" s="751">
        <v>8.1</v>
      </c>
      <c r="CM177" s="751">
        <v>56.7</v>
      </c>
      <c r="CN177" s="751">
        <v>241</v>
      </c>
      <c r="CO177" s="750">
        <v>7308</v>
      </c>
      <c r="CP177" s="751">
        <v>6.6</v>
      </c>
      <c r="CQ177" s="751">
        <v>7.4</v>
      </c>
      <c r="CR177" s="751">
        <v>19.899999999999999</v>
      </c>
      <c r="CS177" s="751">
        <v>34.4</v>
      </c>
    </row>
    <row r="178" spans="1:97" ht="27.75" customHeight="1">
      <c r="A178" s="666" t="s">
        <v>1227</v>
      </c>
      <c r="B178" s="667" t="s">
        <v>1228</v>
      </c>
      <c r="C178" s="667" t="s">
        <v>130</v>
      </c>
      <c r="D178" s="667">
        <v>50</v>
      </c>
      <c r="E178" s="667" t="s">
        <v>99</v>
      </c>
      <c r="F178" s="667">
        <v>1</v>
      </c>
      <c r="G178" s="668">
        <v>95320</v>
      </c>
      <c r="H178" s="668">
        <v>47321</v>
      </c>
      <c r="I178" s="727">
        <v>577929</v>
      </c>
      <c r="J178" s="718">
        <v>0.11799999999999999</v>
      </c>
      <c r="K178" s="713">
        <f>Q178/I178</f>
        <v>0.83568569841624141</v>
      </c>
      <c r="L178" s="713">
        <f>R178/I178</f>
        <v>1.0388819387848681E-2</v>
      </c>
      <c r="M178" s="713">
        <f>S178/I178</f>
        <v>1.0248663763195826E-2</v>
      </c>
      <c r="N178" s="713">
        <f>T178/I178</f>
        <v>0.10867770954563623</v>
      </c>
      <c r="O178" s="713">
        <f>U178/I178</f>
        <v>2.0464451515670608E-2</v>
      </c>
      <c r="P178" s="713">
        <f>V178/I178</f>
        <v>1.9784437188651201E-2</v>
      </c>
      <c r="Q178" s="712">
        <v>482967</v>
      </c>
      <c r="R178" s="712">
        <v>6004</v>
      </c>
      <c r="S178" s="712">
        <v>5923</v>
      </c>
      <c r="T178" s="712">
        <v>62808</v>
      </c>
      <c r="U178" s="712">
        <v>11827</v>
      </c>
      <c r="V178" s="712">
        <v>11434</v>
      </c>
      <c r="W178" s="727">
        <v>70.355785650000001</v>
      </c>
      <c r="X178" s="667">
        <v>0.4</v>
      </c>
      <c r="Y178" s="716">
        <v>9.5000000000000001E-2</v>
      </c>
      <c r="Z178" s="669">
        <v>7.0000000000000007E-2</v>
      </c>
      <c r="AA178" s="716">
        <v>0.66</v>
      </c>
      <c r="AB178" s="668">
        <v>29208</v>
      </c>
      <c r="AC178" s="667">
        <v>3</v>
      </c>
      <c r="AD178" s="667" t="s">
        <v>1242</v>
      </c>
      <c r="AE178" s="667" t="s">
        <v>1243</v>
      </c>
      <c r="AF178" s="288" t="s">
        <v>1244</v>
      </c>
      <c r="AG178" s="288" t="s">
        <v>1160</v>
      </c>
      <c r="AH178" s="288">
        <v>0</v>
      </c>
      <c r="AI178" s="288">
        <v>0</v>
      </c>
      <c r="AJ178" s="288">
        <v>0</v>
      </c>
      <c r="AK178" s="288">
        <v>0</v>
      </c>
      <c r="AL178" s="288">
        <v>0</v>
      </c>
      <c r="AM178" s="288">
        <v>0</v>
      </c>
      <c r="AN178" s="288">
        <v>0</v>
      </c>
      <c r="AO178" s="288">
        <v>0</v>
      </c>
      <c r="AP178" s="701">
        <v>1</v>
      </c>
      <c r="AQ178" s="701">
        <v>0</v>
      </c>
      <c r="AR178" s="701">
        <v>0</v>
      </c>
      <c r="AS178" s="671">
        <v>0</v>
      </c>
      <c r="AT178" s="671">
        <v>7</v>
      </c>
      <c r="AU178" s="671">
        <v>1</v>
      </c>
      <c r="AV178" s="671">
        <v>1</v>
      </c>
      <c r="AW178" s="671">
        <v>3</v>
      </c>
      <c r="AX178" s="671">
        <v>0</v>
      </c>
      <c r="AY178" s="671">
        <v>0</v>
      </c>
      <c r="AZ178" s="671">
        <v>0</v>
      </c>
      <c r="BA178" s="671">
        <v>0</v>
      </c>
      <c r="BB178" s="671">
        <v>0</v>
      </c>
      <c r="BC178" s="671">
        <v>0</v>
      </c>
      <c r="BD178" s="671">
        <v>0</v>
      </c>
      <c r="BE178" s="671">
        <v>0</v>
      </c>
      <c r="BF178" s="671">
        <v>0</v>
      </c>
      <c r="BG178" s="671">
        <v>4.9000000000000004</v>
      </c>
      <c r="BH178" s="734">
        <v>1.691742823</v>
      </c>
      <c r="BI178" s="734">
        <v>11.36506455</v>
      </c>
      <c r="BJ178" s="734">
        <v>16.865809649999999</v>
      </c>
      <c r="BK178" s="734">
        <v>9.6490834339999996</v>
      </c>
      <c r="BL178" s="734">
        <v>1.6019235039999999</v>
      </c>
      <c r="BM178" s="734">
        <v>10.66007215</v>
      </c>
      <c r="BN178" s="734">
        <v>72495</v>
      </c>
      <c r="BO178" s="734">
        <v>28.085122739999999</v>
      </c>
      <c r="BP178" s="734">
        <v>71.914877259999997</v>
      </c>
      <c r="BQ178" s="734">
        <v>4.828832061</v>
      </c>
      <c r="BR178" s="741" t="s">
        <v>116</v>
      </c>
      <c r="BS178" s="672">
        <v>2015</v>
      </c>
      <c r="BT178" s="672">
        <v>0</v>
      </c>
      <c r="BU178" s="681">
        <v>30000</v>
      </c>
      <c r="BV178" s="671" t="s">
        <v>1245</v>
      </c>
      <c r="BW178" s="671" t="s">
        <v>116</v>
      </c>
      <c r="BX178" s="672">
        <v>30000</v>
      </c>
      <c r="BY178" s="672">
        <f>SUM(BX178:BX180)</f>
        <v>30000</v>
      </c>
      <c r="BZ178" s="672">
        <v>50000</v>
      </c>
      <c r="CA178" s="671">
        <v>20000</v>
      </c>
      <c r="CB178" s="672">
        <v>90000</v>
      </c>
      <c r="CC178" s="671" t="s">
        <v>174</v>
      </c>
      <c r="CD178" s="671">
        <v>3</v>
      </c>
      <c r="CE178" s="671">
        <v>3</v>
      </c>
      <c r="CF178" s="671">
        <v>0</v>
      </c>
      <c r="CG178" s="667" t="s">
        <v>1246</v>
      </c>
      <c r="CH178" s="667" t="s">
        <v>196</v>
      </c>
      <c r="CI178" s="750">
        <v>51530</v>
      </c>
      <c r="CJ178" s="751">
        <v>10.8</v>
      </c>
      <c r="CK178" s="751">
        <v>12.7</v>
      </c>
      <c r="CL178" s="751">
        <v>8.1</v>
      </c>
      <c r="CM178" s="751">
        <v>56.7</v>
      </c>
      <c r="CN178" s="751">
        <v>241</v>
      </c>
      <c r="CO178" s="750">
        <v>7308</v>
      </c>
      <c r="CP178" s="751">
        <v>6.6</v>
      </c>
      <c r="CQ178" s="751">
        <v>7.4</v>
      </c>
      <c r="CR178" s="751">
        <v>19.899999999999999</v>
      </c>
      <c r="CS178" s="751">
        <v>34.4</v>
      </c>
    </row>
  </sheetData>
  <autoFilter ref="A1:DA182" xr:uid="{285F5F65-AB48-4542-A414-C412275E452B}">
    <sortState xmlns:xlrd2="http://schemas.microsoft.com/office/spreadsheetml/2017/richdata2" ref="A2:CU182">
      <sortCondition ref="A1:A182"/>
    </sortState>
  </autoFilter>
  <hyperlinks>
    <hyperlink ref="BS80" r:id="rId1" display="2003" xr:uid="{1CFFEE8E-1B82-44D5-BB6B-4CEE676F0E05}"/>
    <hyperlink ref="BS8" r:id="rId2" xr:uid="{C45DE2CA-76AF-4DB2-A93C-615B24F2C70A}"/>
    <hyperlink ref="BS22" r:id="rId3" display="https://casetext.com/statute/colorado-revised-statutes/title-25-public-health-and-environment/administration/article-15-powers-and-duties-of-the-department-of-public-health-and-environment/part-5-state-health-care-professional-loan-repayment-program/section-25-15-504-colorado-health-service-corps-advisory-council-creation-membership-duties" xr:uid="{B35DD9D0-A0F0-4BF4-85EB-2AEA430AB888}"/>
    <hyperlink ref="BS20" r:id="rId4" display="2001" xr:uid="{739D455F-792A-4CD9-A3F2-336BF31D6DD1}"/>
    <hyperlink ref="BS93" r:id="rId5" display="2003" xr:uid="{E5C45F55-FE42-4167-A6A2-4B3156E7F1A3}"/>
    <hyperlink ref="BS88" r:id="rId6" display="2003" xr:uid="{F9793626-A0F1-4909-A0C9-7DFE4F5CCB5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9098E-AC9C-4178-817A-CA648D4BE3DC}">
  <dimension ref="A1:A24"/>
  <sheetViews>
    <sheetView workbookViewId="0">
      <selection activeCell="A25" sqref="A25"/>
    </sheetView>
  </sheetViews>
  <sheetFormatPr baseColWidth="10" defaultColWidth="8.83203125" defaultRowHeight="15"/>
  <sheetData>
    <row r="1" spans="1:1">
      <c r="A1" s="667">
        <v>10</v>
      </c>
    </row>
    <row r="2" spans="1:1">
      <c r="A2" s="667">
        <v>14</v>
      </c>
    </row>
    <row r="3" spans="1:1">
      <c r="A3" s="667">
        <v>25</v>
      </c>
    </row>
    <row r="4" spans="1:1">
      <c r="A4" s="667">
        <v>25</v>
      </c>
    </row>
    <row r="5" spans="1:1">
      <c r="A5" s="667">
        <v>36</v>
      </c>
    </row>
    <row r="6" spans="1:1">
      <c r="A6" s="667">
        <v>42</v>
      </c>
    </row>
    <row r="7" spans="1:1">
      <c r="A7" s="667">
        <v>27</v>
      </c>
    </row>
    <row r="8" spans="1:1">
      <c r="A8" s="667">
        <v>27</v>
      </c>
    </row>
    <row r="9" spans="1:1">
      <c r="A9" s="667">
        <v>27</v>
      </c>
    </row>
    <row r="10" spans="1:1">
      <c r="A10" s="667">
        <v>27</v>
      </c>
    </row>
    <row r="11" spans="1:1">
      <c r="A11" s="667">
        <v>27</v>
      </c>
    </row>
    <row r="12" spans="1:1">
      <c r="A12" s="667">
        <v>27</v>
      </c>
    </row>
    <row r="13" spans="1:1">
      <c r="A13" s="667">
        <v>44</v>
      </c>
    </row>
    <row r="14" spans="1:1">
      <c r="A14" s="667">
        <v>34</v>
      </c>
    </row>
    <row r="15" spans="1:1">
      <c r="A15" s="667">
        <v>34</v>
      </c>
    </row>
    <row r="16" spans="1:1">
      <c r="A16" s="667">
        <v>34</v>
      </c>
    </row>
    <row r="17" spans="1:1">
      <c r="A17" s="667">
        <v>34</v>
      </c>
    </row>
    <row r="18" spans="1:1">
      <c r="A18" s="667">
        <v>19</v>
      </c>
    </row>
    <row r="19" spans="1:1">
      <c r="A19" s="667">
        <v>9</v>
      </c>
    </row>
    <row r="20" spans="1:1">
      <c r="A20" s="667">
        <v>51</v>
      </c>
    </row>
    <row r="21" spans="1:1">
      <c r="A21" s="667">
        <v>30</v>
      </c>
    </row>
    <row r="22" spans="1:1">
      <c r="A22" s="667">
        <v>35</v>
      </c>
    </row>
    <row r="24" spans="1:1">
      <c r="A24">
        <f>SUM(A1:A22)/22</f>
        <v>29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C183"/>
  <sheetViews>
    <sheetView workbookViewId="0">
      <pane ySplit="1" topLeftCell="A3" activePane="bottomLeft" state="frozen"/>
      <selection pane="bottomLeft" activeCell="AF3" sqref="AF3"/>
    </sheetView>
  </sheetViews>
  <sheetFormatPr baseColWidth="10" defaultColWidth="8.83203125" defaultRowHeight="100.5" customHeight="1"/>
  <cols>
    <col min="1" max="1" width="19" style="128" bestFit="1" customWidth="1"/>
    <col min="2" max="2" width="12.5" style="128" bestFit="1" customWidth="1"/>
    <col min="3" max="4" width="12.5" style="128" customWidth="1"/>
    <col min="5" max="5" width="14.83203125" style="128" bestFit="1" customWidth="1"/>
    <col min="6" max="6" width="19.6640625" style="128" customWidth="1"/>
    <col min="7" max="7" width="13" style="128" bestFit="1" customWidth="1"/>
    <col min="8" max="8" width="15.1640625" style="163" customWidth="1"/>
    <col min="9" max="9" width="20.5" style="128" bestFit="1" customWidth="1"/>
    <col min="10" max="11" width="20.5" style="128" customWidth="1"/>
    <col min="12" max="12" width="37.5" style="128" customWidth="1"/>
    <col min="13" max="13" width="28.1640625" style="128" customWidth="1"/>
    <col min="14" max="14" width="22" style="128" customWidth="1"/>
    <col min="15" max="15" width="23" style="128" customWidth="1"/>
    <col min="16" max="16" width="21.5" style="128" customWidth="1"/>
    <col min="17" max="22" width="11.6640625" style="128" customWidth="1"/>
    <col min="23" max="29" width="12.33203125" style="128" customWidth="1"/>
    <col min="30" max="30" width="20.1640625" style="128" customWidth="1"/>
    <col min="31" max="31" width="20.1640625" style="512" customWidth="1"/>
    <col min="32" max="32" width="20.1640625" style="198" customWidth="1"/>
    <col min="33" max="37" width="20.1640625" style="128" customWidth="1"/>
    <col min="38" max="38" width="28.33203125" style="128" customWidth="1"/>
    <col min="39" max="39" width="20.1640625" style="128" customWidth="1"/>
    <col min="40" max="40" width="40.33203125" style="128" customWidth="1"/>
    <col min="41" max="41" width="6.33203125" style="128" bestFit="1" customWidth="1"/>
    <col min="42" max="44" width="9.1640625" style="128"/>
    <col min="45" max="45" width="35.33203125" style="128" customWidth="1"/>
    <col min="46" max="46" width="26.6640625" style="128" customWidth="1"/>
    <col min="47" max="47" width="26.5" style="128" customWidth="1"/>
    <col min="48" max="48" width="34.5" style="128" customWidth="1"/>
    <col min="49" max="49" width="17.5" style="128" customWidth="1"/>
    <col min="50" max="50" width="23.5" style="128" customWidth="1"/>
    <col min="51" max="16384" width="8.83203125" style="128"/>
  </cols>
  <sheetData>
    <row r="1" spans="1:51" s="11" customFormat="1" ht="100.5" customHeight="1">
      <c r="A1" s="1" t="s">
        <v>0</v>
      </c>
      <c r="B1" s="2" t="s">
        <v>1</v>
      </c>
      <c r="C1" s="1" t="s">
        <v>3</v>
      </c>
      <c r="D1" s="1" t="s">
        <v>8</v>
      </c>
      <c r="E1" s="1" t="s">
        <v>1247</v>
      </c>
      <c r="F1" s="2" t="s">
        <v>1248</v>
      </c>
      <c r="G1" s="3" t="s">
        <v>1249</v>
      </c>
      <c r="H1" s="1" t="s">
        <v>28</v>
      </c>
      <c r="I1" s="1" t="s">
        <v>29</v>
      </c>
      <c r="J1" s="1" t="s">
        <v>1250</v>
      </c>
      <c r="K1" s="1" t="s">
        <v>1251</v>
      </c>
      <c r="L1" s="2" t="s">
        <v>30</v>
      </c>
      <c r="M1" s="4" t="s">
        <v>31</v>
      </c>
      <c r="N1" s="456" t="s">
        <v>44</v>
      </c>
      <c r="O1" s="456" t="s">
        <v>1252</v>
      </c>
      <c r="P1" s="456" t="s">
        <v>45</v>
      </c>
      <c r="Q1" s="456" t="s">
        <v>46</v>
      </c>
      <c r="R1" s="456" t="s">
        <v>1253</v>
      </c>
      <c r="S1" s="456" t="s">
        <v>50</v>
      </c>
      <c r="T1" s="456" t="s">
        <v>52</v>
      </c>
      <c r="U1" s="456" t="s">
        <v>54</v>
      </c>
      <c r="V1" s="456" t="s">
        <v>55</v>
      </c>
      <c r="W1" s="456" t="s">
        <v>1254</v>
      </c>
      <c r="X1" s="456" t="s">
        <v>1255</v>
      </c>
      <c r="Y1" s="456" t="s">
        <v>56</v>
      </c>
      <c r="Z1" s="456"/>
      <c r="AA1" s="456" t="s">
        <v>57</v>
      </c>
      <c r="AB1" s="456" t="s">
        <v>1256</v>
      </c>
      <c r="AC1" s="456" t="s">
        <v>1257</v>
      </c>
      <c r="AD1" s="5" t="s">
        <v>69</v>
      </c>
      <c r="AE1" s="459" t="s">
        <v>70</v>
      </c>
      <c r="AF1" s="6" t="s">
        <v>71</v>
      </c>
      <c r="AG1" s="7" t="s">
        <v>72</v>
      </c>
      <c r="AH1" s="8" t="s">
        <v>79</v>
      </c>
      <c r="AI1" s="8" t="s">
        <v>80</v>
      </c>
      <c r="AJ1" s="8" t="s">
        <v>81</v>
      </c>
      <c r="AK1" s="8" t="s">
        <v>82</v>
      </c>
      <c r="AL1" s="8" t="s">
        <v>83</v>
      </c>
      <c r="AM1" s="5" t="s">
        <v>84</v>
      </c>
      <c r="AN1" s="795" t="s">
        <v>1258</v>
      </c>
      <c r="AO1" s="796"/>
      <c r="AP1" s="796"/>
      <c r="AQ1" s="796"/>
      <c r="AR1" s="797"/>
      <c r="AS1" s="9" t="s">
        <v>1259</v>
      </c>
      <c r="AT1" s="10" t="s">
        <v>1260</v>
      </c>
      <c r="AU1" s="10" t="s">
        <v>1261</v>
      </c>
      <c r="AV1" s="10" t="s">
        <v>1262</v>
      </c>
      <c r="AW1" s="10" t="s">
        <v>1263</v>
      </c>
      <c r="AX1" s="10" t="s">
        <v>1264</v>
      </c>
    </row>
    <row r="2" spans="1:51" s="24" customFormat="1" ht="100.5" customHeight="1">
      <c r="A2" s="12" t="s">
        <v>96</v>
      </c>
      <c r="B2" s="12" t="s">
        <v>97</v>
      </c>
      <c r="C2" s="12">
        <v>1</v>
      </c>
      <c r="D2" s="12">
        <v>5074296</v>
      </c>
      <c r="E2" s="13">
        <v>0.51</v>
      </c>
      <c r="F2" s="13">
        <v>0.31</v>
      </c>
      <c r="G2" s="14">
        <v>30996</v>
      </c>
      <c r="H2" s="15">
        <v>1</v>
      </c>
      <c r="I2" s="16" t="s">
        <v>100</v>
      </c>
      <c r="J2" s="17" t="s">
        <v>1265</v>
      </c>
      <c r="K2" s="17"/>
      <c r="L2" s="16" t="s">
        <v>101</v>
      </c>
      <c r="M2" s="18" t="s">
        <v>102</v>
      </c>
      <c r="N2" s="18">
        <v>1</v>
      </c>
      <c r="O2" s="18"/>
      <c r="P2" s="18">
        <v>0</v>
      </c>
      <c r="Q2" s="18">
        <v>0</v>
      </c>
      <c r="R2" s="18">
        <v>0</v>
      </c>
      <c r="S2" s="18">
        <v>1</v>
      </c>
      <c r="T2" s="18">
        <v>0</v>
      </c>
      <c r="U2" s="18">
        <v>0</v>
      </c>
      <c r="V2" s="18">
        <v>0</v>
      </c>
      <c r="W2" s="18">
        <v>0</v>
      </c>
      <c r="X2" s="18">
        <v>1</v>
      </c>
      <c r="Y2" s="18"/>
      <c r="Z2" s="18"/>
      <c r="AA2" s="18">
        <v>5.8</v>
      </c>
      <c r="AB2" s="18"/>
      <c r="AC2" s="18"/>
      <c r="AD2" s="19" t="s">
        <v>1266</v>
      </c>
      <c r="AE2" s="460">
        <v>0</v>
      </c>
      <c r="AF2" s="20" t="s">
        <v>104</v>
      </c>
      <c r="AG2" s="16" t="s">
        <v>105</v>
      </c>
      <c r="AH2" s="16" t="s">
        <v>106</v>
      </c>
      <c r="AI2" s="16">
        <v>2</v>
      </c>
      <c r="AJ2" s="16">
        <v>1</v>
      </c>
      <c r="AK2" s="16">
        <v>1</v>
      </c>
      <c r="AL2" s="16" t="s">
        <v>107</v>
      </c>
      <c r="AM2" s="16" t="s">
        <v>108</v>
      </c>
      <c r="AN2" s="798" t="s">
        <v>1267</v>
      </c>
      <c r="AO2" s="776"/>
      <c r="AP2" s="776"/>
      <c r="AQ2" s="776"/>
      <c r="AR2" s="776"/>
      <c r="AS2" s="22" t="s">
        <v>1268</v>
      </c>
      <c r="AT2" s="23" t="s">
        <v>1269</v>
      </c>
      <c r="AU2" s="17" t="s">
        <v>1270</v>
      </c>
      <c r="AV2" s="23"/>
      <c r="AW2" s="23" t="s">
        <v>1271</v>
      </c>
      <c r="AX2" s="23" t="s">
        <v>1272</v>
      </c>
    </row>
    <row r="3" spans="1:51" s="37" customFormat="1" ht="100.5" customHeight="1">
      <c r="A3" s="25" t="s">
        <v>109</v>
      </c>
      <c r="B3" s="25" t="s">
        <v>110</v>
      </c>
      <c r="C3" s="25">
        <v>2</v>
      </c>
      <c r="D3" s="25">
        <v>733583</v>
      </c>
      <c r="E3" s="26">
        <v>0.47</v>
      </c>
      <c r="F3" s="26">
        <v>0.22</v>
      </c>
      <c r="G3" s="27">
        <v>26356</v>
      </c>
      <c r="H3" s="28">
        <v>1</v>
      </c>
      <c r="I3" s="29" t="s">
        <v>122</v>
      </c>
      <c r="J3" s="787" t="s">
        <v>1273</v>
      </c>
      <c r="K3" s="30"/>
      <c r="L3" s="31" t="s">
        <v>123</v>
      </c>
      <c r="M3" s="31" t="s">
        <v>124</v>
      </c>
      <c r="N3" s="31">
        <v>2</v>
      </c>
      <c r="O3" s="31"/>
      <c r="P3" s="31">
        <v>9</v>
      </c>
      <c r="Q3" s="31">
        <v>1</v>
      </c>
      <c r="R3" s="31">
        <v>0</v>
      </c>
      <c r="S3" s="31">
        <v>0</v>
      </c>
      <c r="T3" s="31">
        <v>0</v>
      </c>
      <c r="U3" s="31">
        <v>0</v>
      </c>
      <c r="V3" s="31">
        <v>0</v>
      </c>
      <c r="W3" s="31">
        <v>0</v>
      </c>
      <c r="X3" s="31">
        <v>1</v>
      </c>
      <c r="Y3" s="31"/>
      <c r="Z3" s="31"/>
      <c r="AA3" s="31">
        <v>5.0999999999999996</v>
      </c>
      <c r="AB3" s="31"/>
      <c r="AC3" s="31"/>
      <c r="AD3" s="32" t="s">
        <v>1274</v>
      </c>
      <c r="AE3" s="461">
        <v>0</v>
      </c>
      <c r="AF3" s="33" t="s">
        <v>125</v>
      </c>
      <c r="AG3" s="34" t="s">
        <v>1275</v>
      </c>
      <c r="AH3" s="35" t="s">
        <v>119</v>
      </c>
      <c r="AI3" s="35">
        <v>1</v>
      </c>
      <c r="AJ3" s="35">
        <v>2</v>
      </c>
      <c r="AK3" s="35">
        <v>1</v>
      </c>
      <c r="AL3" s="31" t="s">
        <v>120</v>
      </c>
      <c r="AM3" s="31" t="s">
        <v>127</v>
      </c>
      <c r="AN3" s="788" t="s">
        <v>1276</v>
      </c>
      <c r="AO3" s="788"/>
      <c r="AP3" s="788"/>
      <c r="AQ3" s="788"/>
      <c r="AR3" s="788"/>
      <c r="AS3" s="36" t="s">
        <v>1277</v>
      </c>
      <c r="AT3" s="788" t="s">
        <v>1278</v>
      </c>
      <c r="AU3" s="787" t="s">
        <v>1279</v>
      </c>
      <c r="AV3" s="36"/>
      <c r="AW3" s="36" t="s">
        <v>1271</v>
      </c>
      <c r="AX3" s="36" t="s">
        <v>1272</v>
      </c>
    </row>
    <row r="4" spans="1:51" s="52" customFormat="1" ht="100.5" customHeight="1">
      <c r="A4" s="38"/>
      <c r="B4" s="38"/>
      <c r="C4" s="38">
        <v>2</v>
      </c>
      <c r="D4" s="38">
        <v>733583</v>
      </c>
      <c r="E4" s="516">
        <v>0.47</v>
      </c>
      <c r="F4" s="516">
        <v>0.22</v>
      </c>
      <c r="G4" s="517">
        <v>26356</v>
      </c>
      <c r="H4" s="41"/>
      <c r="I4" s="42" t="s">
        <v>112</v>
      </c>
      <c r="J4" s="786"/>
      <c r="K4" s="43"/>
      <c r="L4" s="44" t="s">
        <v>113</v>
      </c>
      <c r="M4" s="45" t="s">
        <v>114</v>
      </c>
      <c r="N4" s="45"/>
      <c r="O4" s="45"/>
      <c r="P4" s="45"/>
      <c r="Q4" s="45"/>
      <c r="R4" s="45"/>
      <c r="S4" s="45"/>
      <c r="T4" s="45"/>
      <c r="U4" s="45"/>
      <c r="V4" s="45"/>
      <c r="W4" s="45"/>
      <c r="X4" s="45"/>
      <c r="Y4" s="45"/>
      <c r="Z4" s="45"/>
      <c r="AA4" s="45">
        <v>5.0999999999999996</v>
      </c>
      <c r="AB4" s="45"/>
      <c r="AC4" s="45"/>
      <c r="AD4" s="46" t="s">
        <v>1280</v>
      </c>
      <c r="AE4" s="462">
        <v>0</v>
      </c>
      <c r="AF4" s="47" t="s">
        <v>117</v>
      </c>
      <c r="AG4" s="48" t="s">
        <v>1281</v>
      </c>
      <c r="AH4" s="49" t="s">
        <v>119</v>
      </c>
      <c r="AI4" s="49">
        <v>1</v>
      </c>
      <c r="AJ4" s="49">
        <v>3</v>
      </c>
      <c r="AK4" s="49">
        <v>1</v>
      </c>
      <c r="AL4" s="50" t="s">
        <v>120</v>
      </c>
      <c r="AM4" s="44" t="s">
        <v>121</v>
      </c>
      <c r="AN4" s="789"/>
      <c r="AO4" s="789"/>
      <c r="AP4" s="789"/>
      <c r="AQ4" s="789"/>
      <c r="AR4" s="789"/>
      <c r="AS4" s="51" t="s">
        <v>1282</v>
      </c>
      <c r="AT4" s="789"/>
      <c r="AU4" s="786"/>
      <c r="AV4" s="51"/>
      <c r="AW4" s="51" t="s">
        <v>1271</v>
      </c>
      <c r="AX4" s="51" t="s">
        <v>1272</v>
      </c>
    </row>
    <row r="5" spans="1:51" s="24" customFormat="1" ht="100.5" customHeight="1">
      <c r="A5" s="12" t="s">
        <v>128</v>
      </c>
      <c r="B5" s="12" t="s">
        <v>129</v>
      </c>
      <c r="C5" s="12">
        <v>3</v>
      </c>
      <c r="D5" s="513">
        <v>7359197</v>
      </c>
      <c r="E5" s="13">
        <v>0.47</v>
      </c>
      <c r="F5" s="13">
        <v>0.21</v>
      </c>
      <c r="G5" s="53">
        <v>24298</v>
      </c>
      <c r="H5" s="15">
        <v>3</v>
      </c>
      <c r="I5" s="54" t="s">
        <v>1283</v>
      </c>
      <c r="J5" s="54" t="s">
        <v>374</v>
      </c>
      <c r="K5" s="54"/>
      <c r="L5" s="55" t="s">
        <v>1284</v>
      </c>
      <c r="M5" s="55" t="s">
        <v>1285</v>
      </c>
      <c r="N5" s="55">
        <v>2</v>
      </c>
      <c r="O5" s="55">
        <v>3</v>
      </c>
      <c r="P5" s="55">
        <v>0</v>
      </c>
      <c r="Q5" s="55">
        <v>0</v>
      </c>
      <c r="R5" s="55">
        <v>0</v>
      </c>
      <c r="S5" s="55">
        <v>0</v>
      </c>
      <c r="T5" s="55">
        <v>1</v>
      </c>
      <c r="U5" s="55">
        <v>0</v>
      </c>
      <c r="V5" s="55">
        <v>0</v>
      </c>
      <c r="W5" s="55">
        <v>0</v>
      </c>
      <c r="X5" s="55">
        <v>1</v>
      </c>
      <c r="Y5" s="55"/>
      <c r="Z5" s="55"/>
      <c r="AA5" s="55">
        <v>4.7</v>
      </c>
      <c r="AB5" s="55"/>
      <c r="AC5" s="55"/>
      <c r="AD5" s="56" t="s">
        <v>1286</v>
      </c>
      <c r="AE5" s="463"/>
      <c r="AF5" s="57"/>
      <c r="AG5" s="55"/>
      <c r="AH5" s="55"/>
      <c r="AI5" s="55"/>
      <c r="AJ5" s="55"/>
      <c r="AK5" s="55"/>
      <c r="AL5" s="55"/>
      <c r="AM5" s="55"/>
      <c r="AN5" s="781" t="s">
        <v>1287</v>
      </c>
      <c r="AO5" s="781"/>
      <c r="AP5" s="781"/>
      <c r="AQ5" s="781"/>
      <c r="AR5" s="781"/>
      <c r="AS5" s="23" t="s">
        <v>1288</v>
      </c>
      <c r="AT5" s="23"/>
      <c r="AU5" s="23"/>
      <c r="AV5" s="23"/>
      <c r="AW5" s="23" t="s">
        <v>1271</v>
      </c>
      <c r="AX5" s="23"/>
    </row>
    <row r="6" spans="1:51" s="24" customFormat="1" ht="100.5" customHeight="1">
      <c r="A6" s="12"/>
      <c r="C6" s="24">
        <v>3</v>
      </c>
      <c r="D6" s="513">
        <v>7359197</v>
      </c>
      <c r="E6" s="13">
        <v>0.47</v>
      </c>
      <c r="F6" s="13">
        <v>0.21</v>
      </c>
      <c r="G6" s="53">
        <v>24299</v>
      </c>
      <c r="H6" s="58"/>
      <c r="I6" s="59" t="s">
        <v>132</v>
      </c>
      <c r="J6" s="17" t="s">
        <v>1289</v>
      </c>
      <c r="K6" s="17"/>
      <c r="L6" s="16" t="s">
        <v>133</v>
      </c>
      <c r="M6" s="16" t="s">
        <v>134</v>
      </c>
      <c r="N6" s="16">
        <v>2</v>
      </c>
      <c r="O6" s="16"/>
      <c r="P6" s="16">
        <v>1</v>
      </c>
      <c r="Q6" s="16">
        <v>1</v>
      </c>
      <c r="R6" s="16">
        <v>0</v>
      </c>
      <c r="S6" s="16">
        <v>0</v>
      </c>
      <c r="T6" s="16">
        <v>0</v>
      </c>
      <c r="U6" s="16">
        <v>0</v>
      </c>
      <c r="V6" s="16">
        <v>0</v>
      </c>
      <c r="W6" s="16">
        <v>0</v>
      </c>
      <c r="X6" s="16">
        <v>1</v>
      </c>
      <c r="Y6" s="16"/>
      <c r="Z6" s="16"/>
      <c r="AA6" s="16">
        <v>4.7</v>
      </c>
      <c r="AB6" s="16"/>
      <c r="AC6" s="16"/>
      <c r="AD6" s="60" t="s">
        <v>1290</v>
      </c>
      <c r="AE6" s="464">
        <v>0</v>
      </c>
      <c r="AF6" s="61" t="s">
        <v>136</v>
      </c>
      <c r="AG6" s="62" t="s">
        <v>1291</v>
      </c>
      <c r="AH6" s="62" t="s">
        <v>138</v>
      </c>
      <c r="AI6" s="62">
        <v>1</v>
      </c>
      <c r="AJ6" s="62">
        <v>2</v>
      </c>
      <c r="AK6" s="62">
        <v>1</v>
      </c>
      <c r="AL6" s="16" t="s">
        <v>139</v>
      </c>
      <c r="AM6" s="16" t="s">
        <v>140</v>
      </c>
      <c r="AN6" s="773" t="s">
        <v>1292</v>
      </c>
      <c r="AO6" s="773"/>
      <c r="AP6" s="773"/>
      <c r="AQ6" s="773"/>
      <c r="AR6" s="773"/>
      <c r="AS6" s="23" t="s">
        <v>1293</v>
      </c>
      <c r="AT6" s="23" t="s">
        <v>1294</v>
      </c>
      <c r="AU6" s="17" t="s">
        <v>1295</v>
      </c>
      <c r="AV6" s="23"/>
      <c r="AW6" s="23" t="s">
        <v>1271</v>
      </c>
      <c r="AX6" s="791" t="s">
        <v>1296</v>
      </c>
      <c r="AY6" s="792"/>
    </row>
    <row r="7" spans="1:51" s="74" customFormat="1" ht="100.5" customHeight="1">
      <c r="A7" s="63"/>
      <c r="B7" s="64"/>
      <c r="C7" s="64">
        <v>3</v>
      </c>
      <c r="D7" s="513">
        <v>7359197</v>
      </c>
      <c r="E7" s="13">
        <v>0.47</v>
      </c>
      <c r="F7" s="13">
        <v>0.21</v>
      </c>
      <c r="G7" s="53">
        <v>24300</v>
      </c>
      <c r="H7" s="65"/>
      <c r="I7" s="66" t="s">
        <v>141</v>
      </c>
      <c r="J7" s="67" t="s">
        <v>1297</v>
      </c>
      <c r="K7" s="67"/>
      <c r="L7" s="68" t="s">
        <v>142</v>
      </c>
      <c r="M7" s="69" t="s">
        <v>143</v>
      </c>
      <c r="N7" s="69">
        <v>3</v>
      </c>
      <c r="O7" s="69"/>
      <c r="P7" s="69">
        <v>1</v>
      </c>
      <c r="Q7" s="69">
        <v>1</v>
      </c>
      <c r="R7" s="69">
        <v>0</v>
      </c>
      <c r="S7" s="69">
        <v>0</v>
      </c>
      <c r="T7" s="69">
        <v>0</v>
      </c>
      <c r="U7" s="69">
        <v>0</v>
      </c>
      <c r="V7" s="69">
        <v>0</v>
      </c>
      <c r="W7" s="69">
        <v>1</v>
      </c>
      <c r="X7" s="69">
        <v>0</v>
      </c>
      <c r="Y7" s="69"/>
      <c r="Z7" s="69"/>
      <c r="AA7" s="69">
        <v>4.7</v>
      </c>
      <c r="AB7" s="69"/>
      <c r="AC7" s="69"/>
      <c r="AD7" s="70">
        <v>2015</v>
      </c>
      <c r="AE7" s="464">
        <v>0</v>
      </c>
      <c r="AF7" s="61" t="s">
        <v>136</v>
      </c>
      <c r="AG7" s="71" t="s">
        <v>1298</v>
      </c>
      <c r="AH7" s="62" t="s">
        <v>138</v>
      </c>
      <c r="AI7" s="62">
        <v>1</v>
      </c>
      <c r="AJ7" s="62">
        <v>2</v>
      </c>
      <c r="AK7" s="62">
        <v>1</v>
      </c>
      <c r="AL7" s="69" t="s">
        <v>139</v>
      </c>
      <c r="AM7" s="69" t="s">
        <v>140</v>
      </c>
      <c r="AN7" s="790"/>
      <c r="AO7" s="790"/>
      <c r="AP7" s="790"/>
      <c r="AQ7" s="790"/>
      <c r="AR7" s="790"/>
      <c r="AS7" s="68" t="s">
        <v>1299</v>
      </c>
      <c r="AT7" s="68" t="s">
        <v>1300</v>
      </c>
      <c r="AU7" s="72" t="s">
        <v>1300</v>
      </c>
      <c r="AV7" s="68"/>
      <c r="AW7" s="73" t="s">
        <v>1271</v>
      </c>
      <c r="AX7" s="793"/>
      <c r="AY7" s="794"/>
    </row>
    <row r="8" spans="1:51" s="78" customFormat="1" ht="100.5" customHeight="1">
      <c r="A8" s="75" t="s">
        <v>144</v>
      </c>
      <c r="B8" s="75" t="s">
        <v>145</v>
      </c>
      <c r="C8" s="75">
        <v>4</v>
      </c>
      <c r="D8" s="75">
        <v>3045637</v>
      </c>
      <c r="E8" s="76">
        <v>0.54</v>
      </c>
      <c r="F8" s="76">
        <v>0.18</v>
      </c>
      <c r="G8" s="77">
        <v>27319</v>
      </c>
      <c r="H8" s="79">
        <v>1</v>
      </c>
      <c r="I8" s="80" t="s">
        <v>147</v>
      </c>
      <c r="J8" s="81" t="s">
        <v>1301</v>
      </c>
      <c r="K8" s="81"/>
      <c r="L8" s="82" t="s">
        <v>148</v>
      </c>
      <c r="M8" s="82" t="s">
        <v>149</v>
      </c>
      <c r="N8" s="82">
        <v>1</v>
      </c>
      <c r="O8" s="82"/>
      <c r="P8" s="82">
        <v>0</v>
      </c>
      <c r="Q8" s="82">
        <v>0</v>
      </c>
      <c r="R8" s="82">
        <v>0</v>
      </c>
      <c r="S8" s="82">
        <v>1</v>
      </c>
      <c r="T8" s="82">
        <v>0</v>
      </c>
      <c r="U8" s="82">
        <v>0</v>
      </c>
      <c r="V8" s="82">
        <v>0</v>
      </c>
      <c r="W8" s="82">
        <v>0</v>
      </c>
      <c r="X8" s="82">
        <v>1</v>
      </c>
      <c r="Y8" s="82"/>
      <c r="Z8" s="82"/>
      <c r="AA8" s="82">
        <v>5.9</v>
      </c>
      <c r="AB8" s="82"/>
      <c r="AC8" s="82"/>
      <c r="AD8" s="83" t="s">
        <v>1302</v>
      </c>
      <c r="AE8" s="465">
        <v>0</v>
      </c>
      <c r="AF8" s="84" t="s">
        <v>151</v>
      </c>
      <c r="AG8" s="752" t="s">
        <v>152</v>
      </c>
      <c r="AH8" s="752" t="s">
        <v>153</v>
      </c>
      <c r="AI8" s="752">
        <v>3</v>
      </c>
      <c r="AJ8" s="752">
        <v>1</v>
      </c>
      <c r="AK8" s="752">
        <v>1</v>
      </c>
      <c r="AL8" s="82" t="s">
        <v>154</v>
      </c>
      <c r="AM8" s="82" t="s">
        <v>155</v>
      </c>
      <c r="AN8" s="799" t="s">
        <v>1303</v>
      </c>
      <c r="AO8" s="799"/>
      <c r="AP8" s="799"/>
      <c r="AQ8" s="799"/>
      <c r="AR8" s="799"/>
      <c r="AS8" s="82" t="s">
        <v>1304</v>
      </c>
      <c r="AT8" s="752" t="s">
        <v>1305</v>
      </c>
      <c r="AU8" s="81" t="s">
        <v>1306</v>
      </c>
      <c r="AV8" s="82"/>
      <c r="AW8" s="85" t="s">
        <v>1271</v>
      </c>
      <c r="AX8" s="82" t="s">
        <v>1272</v>
      </c>
    </row>
    <row r="9" spans="1:51" s="24" customFormat="1" ht="100.5" customHeight="1">
      <c r="A9" s="12" t="s">
        <v>156</v>
      </c>
      <c r="B9" s="12" t="s">
        <v>157</v>
      </c>
      <c r="C9" s="12">
        <v>5</v>
      </c>
      <c r="D9" s="12">
        <v>39029342</v>
      </c>
      <c r="E9" s="13">
        <v>0.46</v>
      </c>
      <c r="F9" s="13">
        <v>0.14000000000000001</v>
      </c>
      <c r="G9" s="53">
        <v>21125</v>
      </c>
      <c r="H9" s="58">
        <v>10</v>
      </c>
      <c r="I9" s="59" t="s">
        <v>204</v>
      </c>
      <c r="J9" s="86" t="s">
        <v>1307</v>
      </c>
      <c r="K9" s="86"/>
      <c r="L9" s="16" t="s">
        <v>205</v>
      </c>
      <c r="M9" s="16" t="s">
        <v>206</v>
      </c>
      <c r="N9" s="16">
        <v>2</v>
      </c>
      <c r="O9" s="16"/>
      <c r="P9" s="16" t="s">
        <v>1308</v>
      </c>
      <c r="Q9" s="16">
        <v>1</v>
      </c>
      <c r="R9" s="16">
        <v>0</v>
      </c>
      <c r="S9" s="16">
        <v>0</v>
      </c>
      <c r="T9" s="16">
        <v>0</v>
      </c>
      <c r="U9" s="16">
        <v>0</v>
      </c>
      <c r="V9" s="16">
        <v>0</v>
      </c>
      <c r="W9" s="16">
        <v>0</v>
      </c>
      <c r="X9" s="16">
        <v>0</v>
      </c>
      <c r="Y9" s="16"/>
      <c r="Z9" s="16"/>
      <c r="AA9" s="16">
        <v>4.3</v>
      </c>
      <c r="AB9" s="16"/>
      <c r="AC9" s="16"/>
      <c r="AD9" s="60" t="s">
        <v>189</v>
      </c>
      <c r="AE9" s="464"/>
      <c r="AF9" s="87" t="s">
        <v>208</v>
      </c>
      <c r="AG9" s="16" t="s">
        <v>209</v>
      </c>
      <c r="AH9" s="16"/>
      <c r="AI9" s="16"/>
      <c r="AJ9" s="16">
        <v>2</v>
      </c>
      <c r="AK9" s="16">
        <v>1</v>
      </c>
      <c r="AL9" s="16" t="s">
        <v>210</v>
      </c>
      <c r="AM9" s="16" t="s">
        <v>168</v>
      </c>
      <c r="AN9" s="800" t="s">
        <v>1309</v>
      </c>
      <c r="AO9" s="800"/>
      <c r="AP9" s="800"/>
      <c r="AQ9" s="800"/>
      <c r="AR9" s="800"/>
      <c r="AS9" s="23"/>
      <c r="AT9" s="23"/>
      <c r="AU9" s="23" t="s">
        <v>1310</v>
      </c>
      <c r="AV9" s="23"/>
      <c r="AW9" s="23" t="s">
        <v>1271</v>
      </c>
      <c r="AX9" s="88" t="s">
        <v>1272</v>
      </c>
    </row>
    <row r="10" spans="1:51" s="24" customFormat="1" ht="100.5" customHeight="1">
      <c r="A10" s="12"/>
      <c r="B10" s="12"/>
      <c r="C10" s="12">
        <v>5</v>
      </c>
      <c r="D10" s="12">
        <v>39029342</v>
      </c>
      <c r="E10" s="13">
        <v>0.46</v>
      </c>
      <c r="F10" s="13">
        <v>0.14000000000000001</v>
      </c>
      <c r="G10" s="53">
        <v>21126</v>
      </c>
      <c r="H10" s="15"/>
      <c r="I10" s="59" t="s">
        <v>197</v>
      </c>
      <c r="J10" s="17" t="s">
        <v>1311</v>
      </c>
      <c r="K10" s="17"/>
      <c r="L10" s="16" t="s">
        <v>198</v>
      </c>
      <c r="M10" s="16" t="s">
        <v>199</v>
      </c>
      <c r="N10" s="16">
        <v>2</v>
      </c>
      <c r="O10" s="16"/>
      <c r="P10" s="16">
        <v>9</v>
      </c>
      <c r="Q10" s="16">
        <v>1</v>
      </c>
      <c r="R10" s="16">
        <v>0</v>
      </c>
      <c r="S10" s="16">
        <v>0</v>
      </c>
      <c r="T10" s="16">
        <v>0</v>
      </c>
      <c r="U10" s="16">
        <v>0</v>
      </c>
      <c r="V10" s="16">
        <v>0</v>
      </c>
      <c r="W10" s="16">
        <v>0</v>
      </c>
      <c r="X10" s="16">
        <v>0</v>
      </c>
      <c r="Y10" s="16"/>
      <c r="Z10" s="16"/>
      <c r="AA10" s="16">
        <v>4.3</v>
      </c>
      <c r="AB10" s="16"/>
      <c r="AC10" s="16"/>
      <c r="AD10" s="89">
        <v>2018</v>
      </c>
      <c r="AE10" s="460">
        <v>0</v>
      </c>
      <c r="AF10" s="87" t="s">
        <v>201</v>
      </c>
      <c r="AG10" s="90" t="s">
        <v>1312</v>
      </c>
      <c r="AH10" s="91"/>
      <c r="AI10" s="91"/>
      <c r="AJ10" s="91">
        <v>5</v>
      </c>
      <c r="AK10" s="91">
        <v>0</v>
      </c>
      <c r="AL10" s="16" t="s">
        <v>203</v>
      </c>
      <c r="AM10" s="16" t="s">
        <v>176</v>
      </c>
      <c r="AN10" s="773" t="s">
        <v>1313</v>
      </c>
      <c r="AO10" s="773"/>
      <c r="AP10" s="773"/>
      <c r="AQ10" s="773"/>
      <c r="AR10" s="773"/>
      <c r="AS10" s="23" t="s">
        <v>1314</v>
      </c>
      <c r="AT10" s="23"/>
      <c r="AU10" s="17" t="s">
        <v>1315</v>
      </c>
      <c r="AV10" s="23"/>
      <c r="AW10" s="23" t="s">
        <v>1271</v>
      </c>
      <c r="AX10" s="23" t="s">
        <v>1272</v>
      </c>
    </row>
    <row r="11" spans="1:51" s="24" customFormat="1" ht="100.5" customHeight="1">
      <c r="A11" s="12"/>
      <c r="B11" s="12"/>
      <c r="C11" s="12">
        <v>5</v>
      </c>
      <c r="D11" s="12">
        <v>39029342</v>
      </c>
      <c r="E11" s="13">
        <v>0.46</v>
      </c>
      <c r="F11" s="13">
        <v>0.14000000000000001</v>
      </c>
      <c r="G11" s="53">
        <v>21127</v>
      </c>
      <c r="H11" s="15"/>
      <c r="I11" s="59" t="s">
        <v>169</v>
      </c>
      <c r="J11" s="17" t="s">
        <v>1316</v>
      </c>
      <c r="K11" s="17"/>
      <c r="L11" s="16" t="s">
        <v>170</v>
      </c>
      <c r="M11" s="16" t="s">
        <v>171</v>
      </c>
      <c r="N11" s="16">
        <v>2</v>
      </c>
      <c r="O11" s="16"/>
      <c r="P11" s="16">
        <v>6</v>
      </c>
      <c r="Q11" s="16">
        <v>1</v>
      </c>
      <c r="R11" s="16">
        <v>0</v>
      </c>
      <c r="S11" s="16">
        <v>0</v>
      </c>
      <c r="T11" s="16">
        <v>0</v>
      </c>
      <c r="U11" s="16">
        <v>0</v>
      </c>
      <c r="V11" s="16">
        <v>0</v>
      </c>
      <c r="W11" s="16">
        <v>0</v>
      </c>
      <c r="X11" s="16">
        <v>0</v>
      </c>
      <c r="Y11" s="16"/>
      <c r="Z11" s="16"/>
      <c r="AA11" s="16">
        <v>4.3</v>
      </c>
      <c r="AB11" s="16"/>
      <c r="AC11" s="16"/>
      <c r="AD11" s="89">
        <v>2002</v>
      </c>
      <c r="AE11" s="460">
        <v>0</v>
      </c>
      <c r="AF11" s="87" t="s">
        <v>173</v>
      </c>
      <c r="AG11" s="92">
        <v>250000</v>
      </c>
      <c r="AH11" s="16" t="s">
        <v>174</v>
      </c>
      <c r="AI11" s="16">
        <v>3</v>
      </c>
      <c r="AJ11" s="16">
        <v>5</v>
      </c>
      <c r="AK11" s="16">
        <v>0</v>
      </c>
      <c r="AL11" s="16" t="s">
        <v>175</v>
      </c>
      <c r="AM11" s="16" t="s">
        <v>176</v>
      </c>
      <c r="AN11" s="773" t="s">
        <v>1317</v>
      </c>
      <c r="AO11" s="773"/>
      <c r="AP11" s="773"/>
      <c r="AQ11" s="773"/>
      <c r="AR11" s="773"/>
      <c r="AS11" s="23" t="s">
        <v>1318</v>
      </c>
      <c r="AT11" s="23"/>
      <c r="AU11" s="23"/>
      <c r="AV11" s="23"/>
      <c r="AW11" s="23" t="s">
        <v>1271</v>
      </c>
      <c r="AX11" s="23" t="s">
        <v>1319</v>
      </c>
    </row>
    <row r="12" spans="1:51" s="24" customFormat="1" ht="100.5" customHeight="1">
      <c r="A12" s="93"/>
      <c r="B12" s="93"/>
      <c r="C12" s="93">
        <v>5</v>
      </c>
      <c r="D12" s="12">
        <v>39029342</v>
      </c>
      <c r="E12" s="13">
        <v>0.46</v>
      </c>
      <c r="F12" s="13">
        <v>0.14000000000000001</v>
      </c>
      <c r="G12" s="53">
        <v>21128</v>
      </c>
      <c r="H12" s="58"/>
      <c r="I12" s="94" t="s">
        <v>216</v>
      </c>
      <c r="J12" s="95" t="s">
        <v>374</v>
      </c>
      <c r="K12" s="95"/>
      <c r="L12" s="23" t="s">
        <v>217</v>
      </c>
      <c r="M12" s="23" t="s">
        <v>1320</v>
      </c>
      <c r="N12" s="23"/>
      <c r="O12" s="23"/>
      <c r="P12" s="23">
        <v>3</v>
      </c>
      <c r="Q12" s="23">
        <v>1</v>
      </c>
      <c r="R12" s="23">
        <v>0</v>
      </c>
      <c r="S12" s="23">
        <v>0</v>
      </c>
      <c r="T12" s="23">
        <v>0</v>
      </c>
      <c r="U12" s="23">
        <v>0</v>
      </c>
      <c r="V12" s="23">
        <v>0</v>
      </c>
      <c r="W12" s="23">
        <v>0</v>
      </c>
      <c r="X12" s="23">
        <v>0</v>
      </c>
      <c r="Y12" s="23"/>
      <c r="Z12" s="23"/>
      <c r="AA12" s="16">
        <v>4.3</v>
      </c>
      <c r="AB12" s="23"/>
      <c r="AC12" s="23"/>
      <c r="AD12" s="96" t="s">
        <v>189</v>
      </c>
      <c r="AE12" s="466"/>
      <c r="AF12" s="57" t="s">
        <v>165</v>
      </c>
      <c r="AG12" s="97">
        <v>15000</v>
      </c>
      <c r="AH12" s="23" t="s">
        <v>174</v>
      </c>
      <c r="AI12" s="23">
        <v>3</v>
      </c>
      <c r="AJ12" s="23">
        <v>1</v>
      </c>
      <c r="AK12" s="23">
        <v>0</v>
      </c>
      <c r="AL12" s="98" t="s">
        <v>219</v>
      </c>
      <c r="AM12" s="23" t="s">
        <v>220</v>
      </c>
      <c r="AN12" s="99" t="s">
        <v>1321</v>
      </c>
      <c r="AO12" s="23"/>
      <c r="AP12" s="23"/>
      <c r="AQ12" s="23"/>
      <c r="AR12" s="23"/>
      <c r="AS12" s="23"/>
      <c r="AT12" s="23"/>
      <c r="AU12" s="99" t="s">
        <v>1322</v>
      </c>
      <c r="AV12" s="23"/>
      <c r="AW12" s="23" t="s">
        <v>1272</v>
      </c>
      <c r="AX12" s="23" t="s">
        <v>1323</v>
      </c>
    </row>
    <row r="13" spans="1:51" s="24" customFormat="1" ht="100.5" customHeight="1">
      <c r="A13" s="12"/>
      <c r="B13" s="12"/>
      <c r="C13" s="12">
        <v>5</v>
      </c>
      <c r="D13" s="12">
        <v>39029342</v>
      </c>
      <c r="E13" s="13">
        <v>0.46</v>
      </c>
      <c r="F13" s="13">
        <v>0.14000000000000001</v>
      </c>
      <c r="G13" s="53">
        <v>21129</v>
      </c>
      <c r="H13" s="15"/>
      <c r="I13" s="59" t="s">
        <v>191</v>
      </c>
      <c r="J13" s="95" t="s">
        <v>374</v>
      </c>
      <c r="K13" s="95"/>
      <c r="L13" s="16" t="s">
        <v>192</v>
      </c>
      <c r="M13" s="16" t="s">
        <v>193</v>
      </c>
      <c r="N13" s="16">
        <v>2</v>
      </c>
      <c r="O13" s="16"/>
      <c r="P13" s="16">
        <v>2</v>
      </c>
      <c r="Q13" s="16">
        <v>1</v>
      </c>
      <c r="R13" s="16">
        <v>0</v>
      </c>
      <c r="S13" s="16">
        <v>0</v>
      </c>
      <c r="T13" s="16">
        <v>0</v>
      </c>
      <c r="U13" s="16">
        <v>0</v>
      </c>
      <c r="V13" s="16">
        <v>0</v>
      </c>
      <c r="W13" s="16">
        <v>0</v>
      </c>
      <c r="X13" s="16">
        <v>0</v>
      </c>
      <c r="Y13" s="16"/>
      <c r="Z13" s="16"/>
      <c r="AA13" s="16">
        <v>4.3</v>
      </c>
      <c r="AB13" s="16"/>
      <c r="AC13" s="16"/>
      <c r="AD13" s="89">
        <v>2003</v>
      </c>
      <c r="AE13" s="460">
        <v>0</v>
      </c>
      <c r="AF13" s="87"/>
      <c r="AG13" s="16" t="s">
        <v>194</v>
      </c>
      <c r="AH13" s="16"/>
      <c r="AI13" s="16">
        <v>3</v>
      </c>
      <c r="AJ13" s="16">
        <v>3</v>
      </c>
      <c r="AK13" s="16">
        <v>0</v>
      </c>
      <c r="AL13" s="16" t="s">
        <v>195</v>
      </c>
      <c r="AM13" s="16" t="s">
        <v>196</v>
      </c>
      <c r="AN13" s="773" t="s">
        <v>1324</v>
      </c>
      <c r="AO13" s="773"/>
      <c r="AP13" s="773"/>
      <c r="AQ13" s="773"/>
      <c r="AR13" s="773"/>
      <c r="AS13" s="23" t="s">
        <v>1325</v>
      </c>
      <c r="AT13" s="23"/>
      <c r="AU13" s="100" t="s">
        <v>1326</v>
      </c>
      <c r="AV13" s="23"/>
      <c r="AW13" s="23" t="s">
        <v>1271</v>
      </c>
      <c r="AX13" s="23" t="s">
        <v>1272</v>
      </c>
    </row>
    <row r="14" spans="1:51" s="24" customFormat="1" ht="100.5" customHeight="1">
      <c r="A14" s="93"/>
      <c r="B14" s="93"/>
      <c r="C14" s="93">
        <v>5</v>
      </c>
      <c r="D14" s="12">
        <v>39029342</v>
      </c>
      <c r="E14" s="13">
        <v>0.46</v>
      </c>
      <c r="F14" s="13">
        <v>0.14000000000000001</v>
      </c>
      <c r="G14" s="53">
        <v>21130</v>
      </c>
      <c r="H14" s="58"/>
      <c r="I14" s="94" t="s">
        <v>184</v>
      </c>
      <c r="J14" s="95" t="s">
        <v>374</v>
      </c>
      <c r="K14" s="95"/>
      <c r="L14" s="23" t="s">
        <v>185</v>
      </c>
      <c r="M14" s="23" t="s">
        <v>186</v>
      </c>
      <c r="N14" s="23">
        <v>2</v>
      </c>
      <c r="O14" s="23"/>
      <c r="P14" s="23">
        <v>9</v>
      </c>
      <c r="Q14" s="23">
        <v>1</v>
      </c>
      <c r="R14" s="23">
        <v>0</v>
      </c>
      <c r="S14" s="23">
        <v>0</v>
      </c>
      <c r="T14" s="23">
        <v>0</v>
      </c>
      <c r="U14" s="23">
        <v>0</v>
      </c>
      <c r="V14" s="23">
        <v>0</v>
      </c>
      <c r="W14" s="23">
        <v>0</v>
      </c>
      <c r="X14" s="23">
        <v>0</v>
      </c>
      <c r="Y14" s="23"/>
      <c r="Z14" s="23"/>
      <c r="AA14" s="16">
        <v>4.3</v>
      </c>
      <c r="AB14" s="23"/>
      <c r="AC14" s="23"/>
      <c r="AD14" s="60" t="s">
        <v>189</v>
      </c>
      <c r="AE14" s="464"/>
      <c r="AF14" s="101">
        <v>16000</v>
      </c>
      <c r="AG14" s="23" t="s">
        <v>188</v>
      </c>
      <c r="AH14" s="23" t="s">
        <v>174</v>
      </c>
      <c r="AI14" s="23">
        <v>3</v>
      </c>
      <c r="AJ14" s="23">
        <v>1</v>
      </c>
      <c r="AK14" s="23">
        <v>1</v>
      </c>
      <c r="AL14" s="55" t="s">
        <v>189</v>
      </c>
      <c r="AM14" s="23" t="s">
        <v>190</v>
      </c>
      <c r="AN14" s="23" t="s">
        <v>1327</v>
      </c>
      <c r="AO14" s="23"/>
      <c r="AP14" s="23"/>
      <c r="AQ14" s="23"/>
      <c r="AR14" s="23"/>
      <c r="AS14" s="23" t="s">
        <v>1328</v>
      </c>
      <c r="AT14" s="23"/>
      <c r="AU14" s="102" t="s">
        <v>1326</v>
      </c>
      <c r="AV14" s="23"/>
      <c r="AW14" s="23" t="s">
        <v>1272</v>
      </c>
      <c r="AX14" s="23" t="s">
        <v>1323</v>
      </c>
    </row>
    <row r="15" spans="1:51" s="24" customFormat="1" ht="100.5" customHeight="1">
      <c r="A15" s="93"/>
      <c r="B15" s="93"/>
      <c r="C15" s="93">
        <v>5</v>
      </c>
      <c r="D15" s="12">
        <v>39029342</v>
      </c>
      <c r="E15" s="13">
        <v>0.46</v>
      </c>
      <c r="F15" s="13">
        <v>0.14000000000000001</v>
      </c>
      <c r="G15" s="53">
        <v>21131</v>
      </c>
      <c r="H15" s="58"/>
      <c r="I15" s="94" t="s">
        <v>211</v>
      </c>
      <c r="J15" s="95" t="s">
        <v>374</v>
      </c>
      <c r="K15" s="95"/>
      <c r="L15" s="23" t="s">
        <v>212</v>
      </c>
      <c r="M15" s="23" t="s">
        <v>1329</v>
      </c>
      <c r="N15" s="23"/>
      <c r="O15" s="23"/>
      <c r="P15" s="23">
        <v>3</v>
      </c>
      <c r="Q15" s="23">
        <v>1</v>
      </c>
      <c r="R15" s="23">
        <v>0</v>
      </c>
      <c r="S15" s="23">
        <v>0</v>
      </c>
      <c r="T15" s="23">
        <v>0</v>
      </c>
      <c r="U15" s="23">
        <v>0</v>
      </c>
      <c r="V15" s="23">
        <v>0</v>
      </c>
      <c r="W15" s="23">
        <v>0</v>
      </c>
      <c r="X15" s="23">
        <v>1</v>
      </c>
      <c r="Y15" s="23"/>
      <c r="Z15" s="23"/>
      <c r="AA15" s="16">
        <v>4.3</v>
      </c>
      <c r="AB15" s="23"/>
      <c r="AC15" s="23"/>
      <c r="AD15" s="60" t="s">
        <v>189</v>
      </c>
      <c r="AE15" s="464"/>
      <c r="AF15" s="101">
        <v>8000</v>
      </c>
      <c r="AG15" s="97">
        <v>8000</v>
      </c>
      <c r="AH15" s="23" t="s">
        <v>174</v>
      </c>
      <c r="AI15" s="23">
        <v>3</v>
      </c>
      <c r="AJ15" s="23">
        <v>1</v>
      </c>
      <c r="AK15" s="23">
        <v>0</v>
      </c>
      <c r="AL15" s="23" t="s">
        <v>215</v>
      </c>
      <c r="AM15" s="23" t="s">
        <v>174</v>
      </c>
      <c r="AN15" s="17" t="s">
        <v>1330</v>
      </c>
      <c r="AO15" s="23"/>
      <c r="AP15" s="23"/>
      <c r="AQ15" s="23"/>
      <c r="AR15" s="23"/>
      <c r="AS15" s="23"/>
      <c r="AT15" s="23"/>
      <c r="AU15" s="103" t="s">
        <v>1322</v>
      </c>
      <c r="AV15" s="23"/>
      <c r="AW15" s="23" t="s">
        <v>1272</v>
      </c>
      <c r="AX15" s="23" t="s">
        <v>1323</v>
      </c>
    </row>
    <row r="16" spans="1:51" s="24" customFormat="1" ht="100.5" customHeight="1">
      <c r="A16" s="93"/>
      <c r="B16" s="93"/>
      <c r="C16" s="93">
        <v>5</v>
      </c>
      <c r="D16" s="12">
        <v>39029342</v>
      </c>
      <c r="E16" s="13">
        <v>0.46</v>
      </c>
      <c r="F16" s="13">
        <v>0.14000000000000001</v>
      </c>
      <c r="G16" s="53">
        <v>21132</v>
      </c>
      <c r="H16" s="58"/>
      <c r="I16" s="94" t="s">
        <v>159</v>
      </c>
      <c r="J16" s="104" t="s">
        <v>1331</v>
      </c>
      <c r="K16" s="104"/>
      <c r="L16" s="23" t="s">
        <v>160</v>
      </c>
      <c r="M16" s="23" t="s">
        <v>161</v>
      </c>
      <c r="N16" s="23"/>
      <c r="O16" s="23"/>
      <c r="P16" s="23">
        <v>0</v>
      </c>
      <c r="Q16" s="23">
        <v>0</v>
      </c>
      <c r="R16" s="23">
        <v>1</v>
      </c>
      <c r="S16" s="23">
        <v>0</v>
      </c>
      <c r="T16" s="23">
        <v>0</v>
      </c>
      <c r="U16" s="23">
        <v>0</v>
      </c>
      <c r="V16" s="23">
        <v>0</v>
      </c>
      <c r="W16" s="23">
        <v>0</v>
      </c>
      <c r="X16" s="23">
        <v>0</v>
      </c>
      <c r="Y16" s="23"/>
      <c r="Z16" s="23"/>
      <c r="AA16" s="16">
        <v>4.3</v>
      </c>
      <c r="AB16" s="23"/>
      <c r="AC16" s="23"/>
      <c r="AD16" s="105" t="s">
        <v>1332</v>
      </c>
      <c r="AE16" s="467" t="s">
        <v>164</v>
      </c>
      <c r="AF16" s="106" t="s">
        <v>165</v>
      </c>
      <c r="AG16" s="23" t="s">
        <v>166</v>
      </c>
      <c r="AH16" s="23" t="s">
        <v>153</v>
      </c>
      <c r="AI16" s="23">
        <v>3</v>
      </c>
      <c r="AJ16" s="23">
        <v>2</v>
      </c>
      <c r="AK16" s="23">
        <v>1</v>
      </c>
      <c r="AL16" s="23" t="s">
        <v>167</v>
      </c>
      <c r="AM16" s="23" t="s">
        <v>168</v>
      </c>
      <c r="AN16" s="23" t="s">
        <v>1333</v>
      </c>
      <c r="AO16" s="23"/>
      <c r="AP16" s="23"/>
      <c r="AQ16" s="23"/>
      <c r="AR16" s="23"/>
      <c r="AS16" s="23"/>
      <c r="AT16" s="23" t="s">
        <v>1334</v>
      </c>
      <c r="AU16" s="103" t="s">
        <v>1322</v>
      </c>
      <c r="AV16" s="23"/>
      <c r="AW16" s="23" t="s">
        <v>1272</v>
      </c>
      <c r="AX16" s="23" t="s">
        <v>1323</v>
      </c>
    </row>
    <row r="17" spans="1:55" s="24" customFormat="1" ht="100.5" customHeight="1">
      <c r="A17" s="93"/>
      <c r="B17" s="93"/>
      <c r="C17" s="93">
        <v>5</v>
      </c>
      <c r="D17" s="12">
        <v>39029342</v>
      </c>
      <c r="E17" s="13">
        <v>0.46</v>
      </c>
      <c r="F17" s="13">
        <v>0.14000000000000001</v>
      </c>
      <c r="G17" s="53">
        <v>21133</v>
      </c>
      <c r="H17" s="58"/>
      <c r="I17" s="94" t="s">
        <v>177</v>
      </c>
      <c r="J17" s="95" t="s">
        <v>374</v>
      </c>
      <c r="K17" s="95"/>
      <c r="L17" s="23" t="s">
        <v>178</v>
      </c>
      <c r="M17" s="23" t="s">
        <v>179</v>
      </c>
      <c r="N17" s="23">
        <v>2</v>
      </c>
      <c r="O17" s="23"/>
      <c r="P17" s="23">
        <v>9</v>
      </c>
      <c r="Q17" s="23">
        <v>1</v>
      </c>
      <c r="R17" s="23">
        <v>0</v>
      </c>
      <c r="S17" s="23">
        <v>0</v>
      </c>
      <c r="T17" s="23">
        <v>0</v>
      </c>
      <c r="U17" s="23">
        <v>0</v>
      </c>
      <c r="V17" s="23">
        <v>0</v>
      </c>
      <c r="W17" s="23">
        <v>0</v>
      </c>
      <c r="X17" s="23">
        <v>1</v>
      </c>
      <c r="Y17" s="23"/>
      <c r="Z17" s="23"/>
      <c r="AA17" s="16">
        <v>4.3</v>
      </c>
      <c r="AB17" s="23"/>
      <c r="AC17" s="23"/>
      <c r="AD17" s="107" t="s">
        <v>189</v>
      </c>
      <c r="AE17" s="464"/>
      <c r="AF17" s="106" t="s">
        <v>181</v>
      </c>
      <c r="AG17" s="23" t="s">
        <v>182</v>
      </c>
      <c r="AH17" s="23" t="s">
        <v>153</v>
      </c>
      <c r="AI17" s="23">
        <v>3</v>
      </c>
      <c r="AJ17" s="23">
        <v>2</v>
      </c>
      <c r="AK17" s="23">
        <v>1</v>
      </c>
      <c r="AL17" s="23" t="s">
        <v>183</v>
      </c>
      <c r="AM17" s="23" t="s">
        <v>168</v>
      </c>
      <c r="AN17" s="99" t="s">
        <v>1335</v>
      </c>
      <c r="AO17" s="23"/>
      <c r="AP17" s="23"/>
      <c r="AQ17" s="23"/>
      <c r="AR17" s="23"/>
      <c r="AS17" s="23"/>
      <c r="AT17" s="23"/>
      <c r="AU17" s="103" t="s">
        <v>1336</v>
      </c>
      <c r="AV17" s="23"/>
      <c r="AW17" s="23" t="s">
        <v>1272</v>
      </c>
      <c r="AX17" s="23" t="s">
        <v>1323</v>
      </c>
    </row>
    <row r="18" spans="1:55" s="24" customFormat="1" ht="100.5" customHeight="1">
      <c r="A18" s="93"/>
      <c r="B18" s="93"/>
      <c r="C18" s="93">
        <v>5</v>
      </c>
      <c r="D18" s="12">
        <v>39029342</v>
      </c>
      <c r="E18" s="13">
        <v>0.46</v>
      </c>
      <c r="F18" s="13">
        <v>0.14000000000000001</v>
      </c>
      <c r="G18" s="53">
        <v>21134</v>
      </c>
      <c r="H18" s="58"/>
      <c r="I18" s="94" t="s">
        <v>221</v>
      </c>
      <c r="J18" s="95" t="s">
        <v>374</v>
      </c>
      <c r="K18" s="95"/>
      <c r="L18" s="23" t="s">
        <v>222</v>
      </c>
      <c r="M18" s="23" t="s">
        <v>223</v>
      </c>
      <c r="N18" s="23"/>
      <c r="O18" s="23"/>
      <c r="P18" s="23">
        <v>9</v>
      </c>
      <c r="Q18" s="23">
        <v>1</v>
      </c>
      <c r="R18" s="23">
        <v>0</v>
      </c>
      <c r="S18" s="23">
        <v>0</v>
      </c>
      <c r="T18" s="23">
        <v>0</v>
      </c>
      <c r="U18" s="23">
        <v>0</v>
      </c>
      <c r="V18" s="23">
        <v>0</v>
      </c>
      <c r="W18" s="23">
        <v>0</v>
      </c>
      <c r="X18" s="23">
        <v>1</v>
      </c>
      <c r="Y18" s="23"/>
      <c r="Z18" s="23"/>
      <c r="AA18" s="16">
        <v>4.3</v>
      </c>
      <c r="AB18" s="23"/>
      <c r="AC18" s="23"/>
      <c r="AD18" s="107" t="s">
        <v>189</v>
      </c>
      <c r="AE18" s="464"/>
      <c r="AF18" s="106" t="s">
        <v>224</v>
      </c>
      <c r="AG18" s="23" t="s">
        <v>225</v>
      </c>
      <c r="AH18" s="23" t="s">
        <v>174</v>
      </c>
      <c r="AI18" s="23">
        <v>3</v>
      </c>
      <c r="AJ18" s="23">
        <v>2</v>
      </c>
      <c r="AK18" s="23">
        <v>1</v>
      </c>
      <c r="AL18" s="23" t="s">
        <v>226</v>
      </c>
      <c r="AM18" s="23" t="s">
        <v>227</v>
      </c>
      <c r="AN18" s="99" t="s">
        <v>1337</v>
      </c>
      <c r="AO18" s="23"/>
      <c r="AP18" s="23"/>
      <c r="AQ18" s="23"/>
      <c r="AR18" s="23"/>
      <c r="AS18" s="23" t="s">
        <v>1338</v>
      </c>
      <c r="AT18" s="23"/>
      <c r="AU18" s="103" t="s">
        <v>1322</v>
      </c>
      <c r="AV18" s="23"/>
      <c r="AW18" s="23" t="s">
        <v>1272</v>
      </c>
      <c r="AX18" s="23" t="s">
        <v>1323</v>
      </c>
    </row>
    <row r="19" spans="1:55" s="109" customFormat="1" ht="100.5" customHeight="1">
      <c r="A19" s="108"/>
      <c r="B19" s="108"/>
      <c r="C19" s="108">
        <v>5</v>
      </c>
      <c r="D19" s="518">
        <v>39029342</v>
      </c>
      <c r="E19" s="519">
        <v>0.46</v>
      </c>
      <c r="F19" s="519">
        <v>0.14000000000000001</v>
      </c>
      <c r="G19" s="520">
        <v>21135</v>
      </c>
      <c r="H19" s="110"/>
      <c r="I19" s="111" t="s">
        <v>228</v>
      </c>
      <c r="J19" s="112" t="s">
        <v>1339</v>
      </c>
      <c r="K19" s="112"/>
      <c r="L19" s="73" t="s">
        <v>229</v>
      </c>
      <c r="M19" s="73" t="s">
        <v>230</v>
      </c>
      <c r="N19" s="73">
        <v>1</v>
      </c>
      <c r="O19" s="73"/>
      <c r="P19" s="73">
        <v>0</v>
      </c>
      <c r="Q19" s="73">
        <v>0</v>
      </c>
      <c r="R19" s="73">
        <v>0</v>
      </c>
      <c r="S19" s="73">
        <v>1</v>
      </c>
      <c r="T19" s="73">
        <v>0</v>
      </c>
      <c r="U19" s="73">
        <v>0</v>
      </c>
      <c r="V19" s="73">
        <v>0</v>
      </c>
      <c r="W19" s="73">
        <v>0</v>
      </c>
      <c r="X19" s="73">
        <v>1</v>
      </c>
      <c r="Y19" s="73"/>
      <c r="Z19" s="73"/>
      <c r="AA19" s="16">
        <v>4.3</v>
      </c>
      <c r="AB19" s="73"/>
      <c r="AC19" s="73"/>
      <c r="AD19" s="113" t="s">
        <v>232</v>
      </c>
      <c r="AE19" s="468" t="s">
        <v>164</v>
      </c>
      <c r="AF19" s="109" t="s">
        <v>233</v>
      </c>
      <c r="AG19" s="73" t="s">
        <v>233</v>
      </c>
      <c r="AH19" s="73" t="s">
        <v>174</v>
      </c>
      <c r="AI19" s="73">
        <v>3</v>
      </c>
      <c r="AJ19" s="73">
        <v>1</v>
      </c>
      <c r="AK19" s="73">
        <v>1</v>
      </c>
      <c r="AL19" s="73"/>
      <c r="AM19" s="73" t="s">
        <v>234</v>
      </c>
      <c r="AN19" s="114" t="s">
        <v>1340</v>
      </c>
      <c r="AO19" s="73"/>
      <c r="AP19" s="73"/>
      <c r="AQ19" s="73"/>
      <c r="AR19" s="73"/>
      <c r="AS19" s="73" t="s">
        <v>1341</v>
      </c>
      <c r="AT19" s="73"/>
      <c r="AU19" s="114"/>
      <c r="AV19" s="73"/>
      <c r="AW19" s="73" t="s">
        <v>1272</v>
      </c>
      <c r="AX19" s="73" t="s">
        <v>1323</v>
      </c>
    </row>
    <row r="20" spans="1:55" ht="100.5" customHeight="1">
      <c r="A20" s="115" t="s">
        <v>235</v>
      </c>
      <c r="B20" s="115" t="s">
        <v>236</v>
      </c>
      <c r="C20" s="115">
        <v>6</v>
      </c>
      <c r="D20" s="115">
        <v>5839926</v>
      </c>
      <c r="E20" s="116">
        <v>0.49</v>
      </c>
      <c r="F20" s="116">
        <v>0.23</v>
      </c>
      <c r="G20" s="117">
        <v>26424</v>
      </c>
      <c r="H20" s="118">
        <v>5</v>
      </c>
      <c r="I20" s="119" t="s">
        <v>261</v>
      </c>
      <c r="J20" s="120" t="s">
        <v>1342</v>
      </c>
      <c r="K20" s="120"/>
      <c r="L20" s="119" t="s">
        <v>262</v>
      </c>
      <c r="M20" s="119" t="s">
        <v>263</v>
      </c>
      <c r="N20" s="119">
        <v>2</v>
      </c>
      <c r="O20" s="119"/>
      <c r="P20" s="119">
        <v>1</v>
      </c>
      <c r="Q20" s="119">
        <v>1</v>
      </c>
      <c r="R20" s="119">
        <v>0</v>
      </c>
      <c r="S20" s="119">
        <v>0</v>
      </c>
      <c r="T20" s="119">
        <v>0</v>
      </c>
      <c r="U20" s="119">
        <v>0</v>
      </c>
      <c r="V20" s="119">
        <v>0</v>
      </c>
      <c r="W20" s="119">
        <v>0</v>
      </c>
      <c r="X20" s="119">
        <v>0</v>
      </c>
      <c r="Y20" s="119"/>
      <c r="Z20" s="119"/>
      <c r="AA20" s="119">
        <v>4.5999999999999996</v>
      </c>
      <c r="AB20" s="119"/>
      <c r="AC20" s="119"/>
      <c r="AD20" s="121" t="s">
        <v>1343</v>
      </c>
      <c r="AE20" s="469">
        <v>0</v>
      </c>
      <c r="AF20" s="122" t="s">
        <v>264</v>
      </c>
      <c r="AG20" s="123" t="s">
        <v>1344</v>
      </c>
      <c r="AH20" s="124" t="s">
        <v>266</v>
      </c>
      <c r="AI20" s="124">
        <v>3</v>
      </c>
      <c r="AJ20" s="124">
        <v>3</v>
      </c>
      <c r="AK20" s="124">
        <v>1</v>
      </c>
      <c r="AL20" s="119" t="s">
        <v>267</v>
      </c>
      <c r="AM20" s="119" t="s">
        <v>268</v>
      </c>
      <c r="AN20" s="785" t="s">
        <v>1345</v>
      </c>
      <c r="AO20" s="785"/>
      <c r="AP20" s="785"/>
      <c r="AQ20" s="785"/>
      <c r="AR20" s="785"/>
      <c r="AS20" s="126" t="s">
        <v>1346</v>
      </c>
      <c r="AT20" s="127" t="s">
        <v>1347</v>
      </c>
      <c r="AU20" s="125" t="s">
        <v>1348</v>
      </c>
      <c r="AV20" s="126"/>
      <c r="AW20" s="126" t="s">
        <v>1271</v>
      </c>
      <c r="AX20" s="126" t="s">
        <v>1323</v>
      </c>
      <c r="AY20" s="126"/>
      <c r="AZ20" s="126"/>
      <c r="BA20" s="126"/>
      <c r="BB20" s="126"/>
      <c r="BC20" s="126"/>
    </row>
    <row r="21" spans="1:55" ht="100.5" customHeight="1">
      <c r="A21" s="129"/>
      <c r="B21" s="129"/>
      <c r="C21" s="129">
        <v>6</v>
      </c>
      <c r="D21" s="129">
        <v>5839926</v>
      </c>
      <c r="E21" s="116">
        <v>0.49</v>
      </c>
      <c r="F21" s="116">
        <v>0.23</v>
      </c>
      <c r="G21" s="117">
        <v>26425</v>
      </c>
      <c r="H21" s="118"/>
      <c r="I21" s="119" t="s">
        <v>237</v>
      </c>
      <c r="J21" s="125" t="s">
        <v>1349</v>
      </c>
      <c r="K21" s="125"/>
      <c r="L21" s="119" t="s">
        <v>238</v>
      </c>
      <c r="M21" s="126" t="s">
        <v>239</v>
      </c>
      <c r="N21" s="126">
        <v>2</v>
      </c>
      <c r="O21" s="126"/>
      <c r="P21" s="126">
        <v>6</v>
      </c>
      <c r="Q21" s="126">
        <v>1</v>
      </c>
      <c r="R21" s="126">
        <v>0</v>
      </c>
      <c r="S21" s="126">
        <v>0</v>
      </c>
      <c r="T21" s="126">
        <v>0</v>
      </c>
      <c r="U21" s="126">
        <v>0</v>
      </c>
      <c r="V21" s="126">
        <v>0</v>
      </c>
      <c r="W21" s="126">
        <v>0</v>
      </c>
      <c r="X21" s="126">
        <v>0</v>
      </c>
      <c r="Y21" s="126"/>
      <c r="Z21" s="126"/>
      <c r="AA21" s="126">
        <v>4.5999999999999996</v>
      </c>
      <c r="AB21" s="126"/>
      <c r="AC21" s="126"/>
      <c r="AD21" s="121">
        <v>2001</v>
      </c>
      <c r="AE21" s="469">
        <v>0</v>
      </c>
      <c r="AF21" s="132" t="s">
        <v>240</v>
      </c>
      <c r="AG21" s="133" t="s">
        <v>1350</v>
      </c>
      <c r="AH21" s="133" t="s">
        <v>242</v>
      </c>
      <c r="AI21" s="133">
        <v>3</v>
      </c>
      <c r="AJ21" s="133">
        <v>2</v>
      </c>
      <c r="AK21" s="133">
        <v>0</v>
      </c>
      <c r="AL21" s="126" t="s">
        <v>243</v>
      </c>
      <c r="AM21" s="753" t="s">
        <v>244</v>
      </c>
      <c r="AN21" s="785" t="s">
        <v>1351</v>
      </c>
      <c r="AO21" s="785"/>
      <c r="AP21" s="785"/>
      <c r="AQ21" s="785"/>
      <c r="AR21" s="785"/>
      <c r="AS21" s="126" t="s">
        <v>1352</v>
      </c>
      <c r="AT21" s="127" t="s">
        <v>1353</v>
      </c>
      <c r="AU21" s="125" t="s">
        <v>1354</v>
      </c>
      <c r="AV21" s="126"/>
      <c r="AW21" s="126" t="s">
        <v>1271</v>
      </c>
      <c r="AX21" s="126" t="s">
        <v>1323</v>
      </c>
      <c r="AY21" s="134"/>
      <c r="AZ21" s="134"/>
      <c r="BA21" s="134"/>
      <c r="BB21" s="134"/>
      <c r="BC21" s="134"/>
    </row>
    <row r="22" spans="1:55" ht="100.5" customHeight="1">
      <c r="A22" s="129"/>
      <c r="B22" s="129"/>
      <c r="C22" s="129">
        <v>6</v>
      </c>
      <c r="D22" s="129">
        <v>5839926</v>
      </c>
      <c r="E22" s="116">
        <v>0.49</v>
      </c>
      <c r="F22" s="116">
        <v>0.23</v>
      </c>
      <c r="G22" s="117">
        <v>26426</v>
      </c>
      <c r="H22" s="118"/>
      <c r="I22" s="119" t="s">
        <v>269</v>
      </c>
      <c r="J22" s="135" t="s">
        <v>1355</v>
      </c>
      <c r="K22" s="135"/>
      <c r="L22" s="136" t="s">
        <v>189</v>
      </c>
      <c r="M22" s="137" t="s">
        <v>270</v>
      </c>
      <c r="N22" s="137">
        <v>2</v>
      </c>
      <c r="O22" s="137"/>
      <c r="P22" s="137">
        <v>3</v>
      </c>
      <c r="Q22" s="137">
        <v>1</v>
      </c>
      <c r="R22" s="137">
        <v>0</v>
      </c>
      <c r="S22" s="137">
        <v>0</v>
      </c>
      <c r="T22" s="137">
        <v>0</v>
      </c>
      <c r="U22" s="137">
        <v>0</v>
      </c>
      <c r="V22" s="137">
        <v>0</v>
      </c>
      <c r="W22" s="137">
        <v>0</v>
      </c>
      <c r="X22" s="137">
        <v>0</v>
      </c>
      <c r="Y22" s="137"/>
      <c r="Z22" s="137"/>
      <c r="AA22" s="137">
        <v>4.5999999999999996</v>
      </c>
      <c r="AB22" s="137"/>
      <c r="AC22" s="137"/>
      <c r="AD22" s="138" t="s">
        <v>189</v>
      </c>
      <c r="AE22" s="470"/>
      <c r="AF22" s="139" t="s">
        <v>271</v>
      </c>
      <c r="AG22" s="133" t="s">
        <v>1356</v>
      </c>
      <c r="AH22" s="133" t="s">
        <v>258</v>
      </c>
      <c r="AI22" s="133">
        <v>3</v>
      </c>
      <c r="AJ22" s="133">
        <v>2</v>
      </c>
      <c r="AK22" s="133">
        <v>0</v>
      </c>
      <c r="AL22" s="126" t="s">
        <v>243</v>
      </c>
      <c r="AM22" s="126" t="s">
        <v>260</v>
      </c>
      <c r="AN22" s="785" t="s">
        <v>1357</v>
      </c>
      <c r="AO22" s="785"/>
      <c r="AP22" s="785"/>
      <c r="AQ22" s="785"/>
      <c r="AR22" s="785"/>
      <c r="AS22" s="126"/>
      <c r="AT22" s="126" t="s">
        <v>1300</v>
      </c>
      <c r="AU22" s="126" t="s">
        <v>1300</v>
      </c>
      <c r="AV22" s="126"/>
      <c r="AW22" s="126" t="s">
        <v>1271</v>
      </c>
      <c r="AX22" s="126" t="s">
        <v>1323</v>
      </c>
      <c r="AY22" s="134"/>
      <c r="AZ22" s="134"/>
      <c r="BA22" s="134"/>
      <c r="BB22" s="134"/>
      <c r="BC22" s="134"/>
    </row>
    <row r="23" spans="1:55" ht="100.5" customHeight="1">
      <c r="A23" s="129"/>
      <c r="B23" s="129"/>
      <c r="C23" s="129">
        <v>6</v>
      </c>
      <c r="D23" s="129">
        <v>5839926</v>
      </c>
      <c r="E23" s="116">
        <v>0.49</v>
      </c>
      <c r="F23" s="116">
        <v>0.23</v>
      </c>
      <c r="G23" s="117">
        <v>26427</v>
      </c>
      <c r="H23" s="118"/>
      <c r="I23" s="119" t="s">
        <v>253</v>
      </c>
      <c r="J23" s="136" t="s">
        <v>1355</v>
      </c>
      <c r="K23" s="136"/>
      <c r="L23" s="136" t="s">
        <v>254</v>
      </c>
      <c r="M23" s="137" t="s">
        <v>255</v>
      </c>
      <c r="N23" s="137">
        <v>2</v>
      </c>
      <c r="O23" s="137"/>
      <c r="P23" s="137">
        <v>1</v>
      </c>
      <c r="Q23" s="137">
        <v>1</v>
      </c>
      <c r="R23" s="137">
        <v>0</v>
      </c>
      <c r="S23" s="137">
        <v>0</v>
      </c>
      <c r="T23" s="137">
        <v>0</v>
      </c>
      <c r="U23" s="137">
        <v>0</v>
      </c>
      <c r="V23" s="137">
        <v>0</v>
      </c>
      <c r="W23" s="137">
        <v>1</v>
      </c>
      <c r="X23" s="137">
        <v>1</v>
      </c>
      <c r="Y23" s="137"/>
      <c r="Z23" s="137"/>
      <c r="AA23" s="137">
        <v>4.5999999999999996</v>
      </c>
      <c r="AB23" s="137"/>
      <c r="AC23" s="137"/>
      <c r="AD23" s="138" t="s">
        <v>189</v>
      </c>
      <c r="AE23" s="470"/>
      <c r="AF23" s="139" t="s">
        <v>256</v>
      </c>
      <c r="AG23" s="133" t="s">
        <v>1358</v>
      </c>
      <c r="AH23" s="133" t="s">
        <v>258</v>
      </c>
      <c r="AI23" s="133">
        <v>3</v>
      </c>
      <c r="AJ23" s="133">
        <v>2</v>
      </c>
      <c r="AK23" s="133">
        <v>0</v>
      </c>
      <c r="AL23" s="140" t="s">
        <v>259</v>
      </c>
      <c r="AM23" s="141" t="s">
        <v>260</v>
      </c>
      <c r="AN23" s="785" t="s">
        <v>1359</v>
      </c>
      <c r="AO23" s="785"/>
      <c r="AP23" s="785"/>
      <c r="AQ23" s="785"/>
      <c r="AR23" s="785"/>
      <c r="AS23" s="126"/>
      <c r="AT23" s="126" t="s">
        <v>1300</v>
      </c>
      <c r="AU23" s="126" t="s">
        <v>1300</v>
      </c>
      <c r="AV23" s="126"/>
      <c r="AW23" s="126" t="s">
        <v>1271</v>
      </c>
      <c r="AX23" s="126" t="s">
        <v>1323</v>
      </c>
      <c r="AY23" s="134"/>
      <c r="AZ23" s="134"/>
      <c r="BA23" s="134"/>
      <c r="BB23" s="134"/>
      <c r="BC23" s="134"/>
    </row>
    <row r="24" spans="1:55" s="148" customFormat="1" ht="100.5" customHeight="1">
      <c r="A24" s="142"/>
      <c r="B24" s="142"/>
      <c r="C24" s="142">
        <v>6</v>
      </c>
      <c r="D24" s="142">
        <v>5839926</v>
      </c>
      <c r="E24" s="39">
        <v>0.49</v>
      </c>
      <c r="F24" s="39">
        <v>0.23</v>
      </c>
      <c r="G24" s="40">
        <v>26428</v>
      </c>
      <c r="H24" s="41"/>
      <c r="I24" s="44" t="s">
        <v>245</v>
      </c>
      <c r="J24" s="43" t="s">
        <v>1360</v>
      </c>
      <c r="K24" s="43"/>
      <c r="L24" s="44" t="s">
        <v>246</v>
      </c>
      <c r="M24" s="44" t="s">
        <v>247</v>
      </c>
      <c r="N24" s="44"/>
      <c r="O24" s="44">
        <v>3</v>
      </c>
      <c r="P24" s="44">
        <v>0</v>
      </c>
      <c r="Q24" s="44">
        <v>0</v>
      </c>
      <c r="R24" s="44">
        <v>0</v>
      </c>
      <c r="S24" s="44">
        <v>0</v>
      </c>
      <c r="T24" s="44">
        <v>1</v>
      </c>
      <c r="U24" s="44">
        <v>0</v>
      </c>
      <c r="V24" s="44">
        <v>0</v>
      </c>
      <c r="W24" s="44">
        <v>0</v>
      </c>
      <c r="X24" s="44">
        <v>0</v>
      </c>
      <c r="Y24" s="44"/>
      <c r="Z24" s="44"/>
      <c r="AA24" s="44">
        <v>4.5999999999999996</v>
      </c>
      <c r="AB24" s="44"/>
      <c r="AC24" s="44"/>
      <c r="AD24" s="145" t="s">
        <v>1361</v>
      </c>
      <c r="AE24" s="462">
        <v>0</v>
      </c>
      <c r="AF24" s="146" t="s">
        <v>1362</v>
      </c>
      <c r="AG24" s="147" t="s">
        <v>1363</v>
      </c>
      <c r="AH24" s="146" t="s">
        <v>174</v>
      </c>
      <c r="AI24" s="146">
        <v>3</v>
      </c>
      <c r="AJ24" s="146">
        <v>1</v>
      </c>
      <c r="AK24" s="146">
        <v>1</v>
      </c>
      <c r="AL24" s="45" t="s">
        <v>251</v>
      </c>
      <c r="AM24" s="44" t="s">
        <v>252</v>
      </c>
      <c r="AN24" s="786" t="s">
        <v>1364</v>
      </c>
      <c r="AO24" s="786"/>
      <c r="AP24" s="786"/>
      <c r="AQ24" s="786"/>
      <c r="AR24" s="786"/>
      <c r="AS24" s="51"/>
      <c r="AT24" s="51" t="s">
        <v>1365</v>
      </c>
      <c r="AU24" s="43" t="s">
        <v>1366</v>
      </c>
      <c r="AV24" s="51"/>
      <c r="AW24" s="51" t="s">
        <v>1271</v>
      </c>
      <c r="AX24" s="51" t="s">
        <v>1323</v>
      </c>
      <c r="AY24" s="52"/>
      <c r="AZ24" s="52"/>
      <c r="BA24" s="52"/>
      <c r="BB24" s="52"/>
      <c r="BC24" s="52"/>
    </row>
    <row r="25" spans="1:55" s="153" customFormat="1" ht="100.5" customHeight="1">
      <c r="A25" s="12" t="s">
        <v>273</v>
      </c>
      <c r="B25" s="12" t="s">
        <v>274</v>
      </c>
      <c r="C25" s="12">
        <v>7</v>
      </c>
      <c r="D25" s="12">
        <v>3626205</v>
      </c>
      <c r="E25" s="13">
        <v>0.56999999999999995</v>
      </c>
      <c r="F25" s="13">
        <v>0.37</v>
      </c>
      <c r="G25" s="53">
        <v>35853</v>
      </c>
      <c r="H25" s="15"/>
      <c r="I25" s="16" t="s">
        <v>276</v>
      </c>
      <c r="J25" s="149" t="s">
        <v>1355</v>
      </c>
      <c r="K25" s="149"/>
      <c r="L25" s="16" t="s">
        <v>277</v>
      </c>
      <c r="M25" s="149" t="s">
        <v>278</v>
      </c>
      <c r="N25" s="149"/>
      <c r="O25" s="149"/>
      <c r="P25" s="149">
        <v>9</v>
      </c>
      <c r="Q25" s="149">
        <v>1</v>
      </c>
      <c r="R25" s="149">
        <v>0</v>
      </c>
      <c r="S25" s="149">
        <v>0</v>
      </c>
      <c r="T25" s="149">
        <v>0</v>
      </c>
      <c r="U25" s="149">
        <v>0</v>
      </c>
      <c r="V25" s="149">
        <v>0</v>
      </c>
      <c r="W25" s="149">
        <v>0</v>
      </c>
      <c r="X25" s="149">
        <v>1</v>
      </c>
      <c r="Y25" s="149"/>
      <c r="Z25" s="149"/>
      <c r="AA25" s="149">
        <v>5.5</v>
      </c>
      <c r="AB25" s="149"/>
      <c r="AC25" s="149"/>
      <c r="AD25" s="60" t="s">
        <v>278</v>
      </c>
      <c r="AE25" s="464"/>
      <c r="AF25" s="150" t="s">
        <v>278</v>
      </c>
      <c r="AG25" s="151" t="s">
        <v>278</v>
      </c>
      <c r="AH25" s="151" t="s">
        <v>278</v>
      </c>
      <c r="AI25" s="151"/>
      <c r="AJ25" s="151"/>
      <c r="AK25" s="151"/>
      <c r="AL25" s="151" t="s">
        <v>278</v>
      </c>
      <c r="AM25" s="152" t="s">
        <v>279</v>
      </c>
      <c r="AN25" s="782" t="s">
        <v>1367</v>
      </c>
      <c r="AO25" s="782"/>
      <c r="AP25" s="782"/>
      <c r="AQ25" s="782"/>
      <c r="AR25" s="782"/>
      <c r="AS25" s="23" t="s">
        <v>1368</v>
      </c>
      <c r="AT25" s="23" t="s">
        <v>1369</v>
      </c>
      <c r="AU25" s="17" t="s">
        <v>1370</v>
      </c>
      <c r="AV25" s="23"/>
      <c r="AW25" s="23" t="s">
        <v>1271</v>
      </c>
      <c r="AX25" s="23" t="s">
        <v>1323</v>
      </c>
    </row>
    <row r="26" spans="1:55" s="162" customFormat="1" ht="100.5" customHeight="1">
      <c r="A26" s="154"/>
      <c r="B26" s="154"/>
      <c r="C26" s="154">
        <v>7</v>
      </c>
      <c r="D26" s="154">
        <v>3626205</v>
      </c>
      <c r="E26" s="519">
        <v>0.56999999999999995</v>
      </c>
      <c r="F26" s="519">
        <v>0.37</v>
      </c>
      <c r="G26" s="520">
        <v>35854</v>
      </c>
      <c r="H26" s="155"/>
      <c r="I26" s="156" t="s">
        <v>280</v>
      </c>
      <c r="J26" s="21" t="s">
        <v>1371</v>
      </c>
      <c r="K26" s="21"/>
      <c r="L26" s="156" t="s">
        <v>281</v>
      </c>
      <c r="M26" s="157" t="s">
        <v>282</v>
      </c>
      <c r="N26" s="157"/>
      <c r="O26" s="157"/>
      <c r="P26" s="157">
        <v>0</v>
      </c>
      <c r="Q26" s="157">
        <v>0</v>
      </c>
      <c r="R26" s="157">
        <v>0</v>
      </c>
      <c r="S26" s="157">
        <v>1</v>
      </c>
      <c r="T26" s="157">
        <v>0</v>
      </c>
      <c r="U26" s="157">
        <v>0</v>
      </c>
      <c r="V26" s="157">
        <v>0</v>
      </c>
      <c r="W26" s="157">
        <v>0</v>
      </c>
      <c r="X26" s="157">
        <v>0</v>
      </c>
      <c r="Y26" s="157">
        <v>1</v>
      </c>
      <c r="Z26" s="157"/>
      <c r="AA26" s="157">
        <v>5.5</v>
      </c>
      <c r="AB26" s="157"/>
      <c r="AC26" s="157"/>
      <c r="AD26" s="158" t="s">
        <v>1372</v>
      </c>
      <c r="AE26" s="471">
        <v>0</v>
      </c>
      <c r="AF26" s="159" t="s">
        <v>284</v>
      </c>
      <c r="AG26" s="157" t="s">
        <v>285</v>
      </c>
      <c r="AH26" s="157" t="s">
        <v>174</v>
      </c>
      <c r="AI26" s="157">
        <v>3</v>
      </c>
      <c r="AJ26" s="157">
        <v>1</v>
      </c>
      <c r="AK26" s="157">
        <v>1</v>
      </c>
      <c r="AL26" s="160" t="s">
        <v>234</v>
      </c>
      <c r="AM26" s="157" t="s">
        <v>286</v>
      </c>
      <c r="AN26" s="774" t="s">
        <v>1373</v>
      </c>
      <c r="AO26" s="774"/>
      <c r="AP26" s="774"/>
      <c r="AQ26" s="774"/>
      <c r="AR26" s="774"/>
      <c r="AS26" s="161" t="s">
        <v>1374</v>
      </c>
      <c r="AT26" s="161" t="s">
        <v>1375</v>
      </c>
      <c r="AU26" s="21" t="s">
        <v>1376</v>
      </c>
      <c r="AV26" s="161" t="s">
        <v>1377</v>
      </c>
      <c r="AW26" s="161" t="s">
        <v>1271</v>
      </c>
      <c r="AX26" s="161" t="s">
        <v>1323</v>
      </c>
    </row>
    <row r="27" spans="1:55" ht="100.5" customHeight="1">
      <c r="A27" s="129" t="s">
        <v>287</v>
      </c>
      <c r="B27" s="129" t="s">
        <v>288</v>
      </c>
      <c r="C27" s="129">
        <v>8</v>
      </c>
      <c r="D27" s="129">
        <v>1018396</v>
      </c>
      <c r="E27" s="130">
        <v>0.6</v>
      </c>
      <c r="F27" s="130">
        <v>0.43</v>
      </c>
      <c r="G27" s="131">
        <v>39705</v>
      </c>
      <c r="H27" s="163">
        <v>2</v>
      </c>
      <c r="I27" s="119" t="s">
        <v>290</v>
      </c>
      <c r="J27" s="125" t="s">
        <v>1378</v>
      </c>
      <c r="K27" s="125"/>
      <c r="L27" s="119" t="s">
        <v>291</v>
      </c>
      <c r="M27" s="119" t="s">
        <v>292</v>
      </c>
      <c r="N27" s="119"/>
      <c r="O27" s="119"/>
      <c r="P27" s="119"/>
      <c r="Q27" s="119">
        <v>1</v>
      </c>
      <c r="R27" s="119">
        <v>1</v>
      </c>
      <c r="S27" s="119">
        <v>0</v>
      </c>
      <c r="T27" s="119">
        <v>0</v>
      </c>
      <c r="U27" s="119">
        <v>0</v>
      </c>
      <c r="V27" s="119">
        <v>0</v>
      </c>
      <c r="W27" s="119">
        <v>0</v>
      </c>
      <c r="X27" s="119">
        <v>1</v>
      </c>
      <c r="Y27" s="119"/>
      <c r="Z27" s="119"/>
      <c r="AA27" s="119">
        <v>6.4</v>
      </c>
      <c r="AB27" s="119"/>
      <c r="AC27" s="119"/>
      <c r="AD27" s="164">
        <v>2000</v>
      </c>
      <c r="AE27" s="472">
        <v>0</v>
      </c>
      <c r="AF27" s="139" t="s">
        <v>293</v>
      </c>
      <c r="AG27" s="119" t="s">
        <v>294</v>
      </c>
      <c r="AH27" s="119" t="s">
        <v>153</v>
      </c>
      <c r="AI27" s="119">
        <v>3</v>
      </c>
      <c r="AJ27" s="119">
        <v>2</v>
      </c>
      <c r="AK27" s="119">
        <v>1</v>
      </c>
      <c r="AL27" s="119" t="s">
        <v>295</v>
      </c>
      <c r="AM27" s="119" t="s">
        <v>296</v>
      </c>
      <c r="AN27" s="126" t="s">
        <v>1379</v>
      </c>
      <c r="AO27" s="126"/>
      <c r="AP27" s="126"/>
      <c r="AQ27" s="126"/>
      <c r="AR27" s="126"/>
      <c r="AS27" s="126"/>
      <c r="AT27" s="126" t="s">
        <v>1380</v>
      </c>
      <c r="AU27" s="165" t="s">
        <v>1381</v>
      </c>
      <c r="AV27" s="126" t="s">
        <v>1382</v>
      </c>
      <c r="AW27" s="126" t="s">
        <v>1272</v>
      </c>
      <c r="AX27" s="126" t="s">
        <v>1271</v>
      </c>
    </row>
    <row r="28" spans="1:55" s="167" customFormat="1" ht="100.5" customHeight="1">
      <c r="A28" s="166"/>
      <c r="B28" s="166"/>
      <c r="C28" s="166">
        <v>8</v>
      </c>
      <c r="D28" s="166">
        <v>1018396</v>
      </c>
      <c r="E28" s="143">
        <v>0.6</v>
      </c>
      <c r="F28" s="143">
        <v>0.43</v>
      </c>
      <c r="G28" s="144">
        <v>39706</v>
      </c>
      <c r="H28" s="168"/>
      <c r="I28" s="169" t="s">
        <v>297</v>
      </c>
      <c r="J28" s="170" t="s">
        <v>1383</v>
      </c>
      <c r="K28" s="170"/>
      <c r="L28" s="169" t="s">
        <v>298</v>
      </c>
      <c r="M28" s="169" t="s">
        <v>299</v>
      </c>
      <c r="N28" s="169"/>
      <c r="O28" s="169"/>
      <c r="P28" s="169">
        <v>1</v>
      </c>
      <c r="Q28" s="169">
        <v>1</v>
      </c>
      <c r="R28" s="169">
        <v>0</v>
      </c>
      <c r="S28" s="169">
        <v>0</v>
      </c>
      <c r="T28" s="169">
        <v>0</v>
      </c>
      <c r="U28" s="169">
        <v>0</v>
      </c>
      <c r="V28" s="169">
        <v>0</v>
      </c>
      <c r="W28" s="169">
        <v>0</v>
      </c>
      <c r="X28" s="169">
        <v>1</v>
      </c>
      <c r="Y28" s="169"/>
      <c r="Z28" s="169"/>
      <c r="AA28" s="169">
        <v>6.4</v>
      </c>
      <c r="AB28" s="169"/>
      <c r="AC28" s="169"/>
      <c r="AD28" s="171">
        <v>2021</v>
      </c>
      <c r="AE28" s="473">
        <v>1</v>
      </c>
      <c r="AF28" s="172" t="s">
        <v>301</v>
      </c>
      <c r="AG28" s="169" t="s">
        <v>302</v>
      </c>
      <c r="AH28" s="169" t="s">
        <v>303</v>
      </c>
      <c r="AI28" s="169">
        <v>3</v>
      </c>
      <c r="AJ28" s="169">
        <v>2</v>
      </c>
      <c r="AK28" s="169">
        <v>1</v>
      </c>
      <c r="AL28" s="173" t="s">
        <v>304</v>
      </c>
      <c r="AM28" s="174" t="s">
        <v>305</v>
      </c>
      <c r="AN28" s="175" t="s">
        <v>1384</v>
      </c>
      <c r="AO28" s="173"/>
      <c r="AP28" s="173"/>
      <c r="AQ28" s="173"/>
      <c r="AR28" s="173"/>
      <c r="AS28" s="173"/>
      <c r="AT28" s="173"/>
      <c r="AU28" s="175" t="s">
        <v>1381</v>
      </c>
      <c r="AV28" s="173" t="s">
        <v>1382</v>
      </c>
      <c r="AW28" s="174" t="s">
        <v>1271</v>
      </c>
      <c r="AX28" s="173" t="s">
        <v>1323</v>
      </c>
    </row>
    <row r="29" spans="1:55" s="198" customFormat="1" ht="100.5" customHeight="1">
      <c r="A29" s="191" t="s">
        <v>325</v>
      </c>
      <c r="B29" s="191" t="s">
        <v>326</v>
      </c>
      <c r="C29" s="191">
        <v>9</v>
      </c>
      <c r="D29" s="191">
        <v>22244823</v>
      </c>
      <c r="E29" s="192">
        <v>0.47</v>
      </c>
      <c r="F29" s="192">
        <v>0.14000000000000001</v>
      </c>
      <c r="G29" s="193">
        <v>24454</v>
      </c>
      <c r="H29" s="194">
        <v>3</v>
      </c>
      <c r="I29" s="195" t="s">
        <v>327</v>
      </c>
      <c r="J29" s="119" t="s">
        <v>1355</v>
      </c>
      <c r="K29" s="119"/>
      <c r="L29" s="195" t="s">
        <v>328</v>
      </c>
      <c r="M29" s="195" t="s">
        <v>329</v>
      </c>
      <c r="N29" s="195">
        <v>2</v>
      </c>
      <c r="O29" s="195">
        <v>3</v>
      </c>
      <c r="P29" s="195">
        <v>0</v>
      </c>
      <c r="Q29" s="195">
        <v>0</v>
      </c>
      <c r="R29" s="195">
        <v>0</v>
      </c>
      <c r="S29" s="195">
        <v>0</v>
      </c>
      <c r="T29" s="195">
        <v>1</v>
      </c>
      <c r="U29" s="195">
        <v>0</v>
      </c>
      <c r="V29" s="195">
        <v>0</v>
      </c>
      <c r="W29" s="195">
        <v>0</v>
      </c>
      <c r="X29" s="195">
        <v>1</v>
      </c>
      <c r="Y29" s="195"/>
      <c r="Z29" s="195"/>
      <c r="AA29" s="195">
        <v>5.2</v>
      </c>
      <c r="AB29" s="195"/>
      <c r="AC29" s="195"/>
      <c r="AD29" s="196">
        <v>1992</v>
      </c>
      <c r="AE29" s="474">
        <v>0</v>
      </c>
      <c r="AF29" s="193">
        <v>5000</v>
      </c>
      <c r="AG29" s="197">
        <v>5000</v>
      </c>
      <c r="AH29" s="195" t="s">
        <v>174</v>
      </c>
      <c r="AI29" s="195">
        <v>0</v>
      </c>
      <c r="AJ29" s="195"/>
      <c r="AK29" s="195"/>
      <c r="AL29" s="195" t="s">
        <v>331</v>
      </c>
      <c r="AM29" s="195" t="s">
        <v>332</v>
      </c>
      <c r="AN29" s="120" t="s">
        <v>1385</v>
      </c>
      <c r="AO29" s="140"/>
      <c r="AP29" s="140"/>
      <c r="AQ29" s="140"/>
      <c r="AR29" s="140"/>
      <c r="AS29" s="140"/>
      <c r="AT29" s="140" t="s">
        <v>1386</v>
      </c>
      <c r="AU29" s="124" t="s">
        <v>1387</v>
      </c>
      <c r="AV29" s="140" t="s">
        <v>1388</v>
      </c>
      <c r="AW29" s="140" t="s">
        <v>1272</v>
      </c>
      <c r="AX29" s="140" t="s">
        <v>1323</v>
      </c>
    </row>
    <row r="30" spans="1:55" s="198" customFormat="1" ht="100.5" customHeight="1">
      <c r="A30" s="191"/>
      <c r="B30" s="191"/>
      <c r="C30" s="191">
        <v>9</v>
      </c>
      <c r="D30" s="191">
        <v>22244823</v>
      </c>
      <c r="E30" s="192">
        <v>0.47</v>
      </c>
      <c r="F30" s="192">
        <v>0.14000000000000001</v>
      </c>
      <c r="G30" s="193">
        <v>24455</v>
      </c>
      <c r="H30" s="194"/>
      <c r="I30" s="195" t="s">
        <v>338</v>
      </c>
      <c r="J30" s="120" t="s">
        <v>1389</v>
      </c>
      <c r="K30" s="120"/>
      <c r="L30" s="195" t="s">
        <v>339</v>
      </c>
      <c r="M30" s="195" t="s">
        <v>340</v>
      </c>
      <c r="N30" s="195"/>
      <c r="O30" s="195"/>
      <c r="P30" s="195">
        <v>3</v>
      </c>
      <c r="Q30" s="195">
        <v>1</v>
      </c>
      <c r="R30" s="195">
        <v>0</v>
      </c>
      <c r="S30" s="195">
        <v>0</v>
      </c>
      <c r="T30" s="195">
        <v>0</v>
      </c>
      <c r="U30" s="195">
        <v>0</v>
      </c>
      <c r="V30" s="195">
        <v>0</v>
      </c>
      <c r="W30" s="195">
        <v>0</v>
      </c>
      <c r="X30" s="195">
        <v>1</v>
      </c>
      <c r="Y30" s="195"/>
      <c r="Z30" s="195"/>
      <c r="AA30" s="195">
        <v>5.2</v>
      </c>
      <c r="AB30" s="195"/>
      <c r="AC30" s="195"/>
      <c r="AD30" s="196">
        <v>1989</v>
      </c>
      <c r="AE30" s="474">
        <v>0</v>
      </c>
      <c r="AF30" s="193">
        <v>4000</v>
      </c>
      <c r="AG30" s="197">
        <v>16000</v>
      </c>
      <c r="AH30" s="195" t="s">
        <v>174</v>
      </c>
      <c r="AI30" s="195">
        <v>3</v>
      </c>
      <c r="AJ30" s="195">
        <v>1</v>
      </c>
      <c r="AK30" s="195">
        <v>1</v>
      </c>
      <c r="AL30" s="195" t="s">
        <v>341</v>
      </c>
      <c r="AM30" s="195" t="s">
        <v>342</v>
      </c>
      <c r="AN30" s="140" t="s">
        <v>1390</v>
      </c>
      <c r="AO30" s="140"/>
      <c r="AP30" s="140"/>
      <c r="AQ30" s="140"/>
      <c r="AR30" s="140"/>
      <c r="AS30" s="140"/>
      <c r="AT30" s="140" t="s">
        <v>1391</v>
      </c>
      <c r="AU30" s="120" t="s">
        <v>1392</v>
      </c>
      <c r="AV30" s="140" t="s">
        <v>1377</v>
      </c>
      <c r="AW30" s="140" t="s">
        <v>1272</v>
      </c>
      <c r="AX30" s="140" t="s">
        <v>1323</v>
      </c>
    </row>
    <row r="31" spans="1:55" s="205" customFormat="1" ht="100.5" customHeight="1">
      <c r="A31" s="199"/>
      <c r="B31" s="199"/>
      <c r="C31" s="199">
        <v>9</v>
      </c>
      <c r="D31" s="199">
        <v>22244823</v>
      </c>
      <c r="E31" s="521">
        <v>0.47</v>
      </c>
      <c r="F31" s="521">
        <v>0.14000000000000001</v>
      </c>
      <c r="G31" s="202">
        <v>24456</v>
      </c>
      <c r="H31" s="200"/>
      <c r="I31" s="45" t="s">
        <v>333</v>
      </c>
      <c r="J31" s="201" t="s">
        <v>1393</v>
      </c>
      <c r="K31" s="201"/>
      <c r="L31" s="45" t="s">
        <v>334</v>
      </c>
      <c r="M31" s="45" t="s">
        <v>335</v>
      </c>
      <c r="N31" s="45">
        <v>2</v>
      </c>
      <c r="O31" s="45"/>
      <c r="P31" s="45">
        <v>6</v>
      </c>
      <c r="Q31" s="45">
        <v>1</v>
      </c>
      <c r="R31" s="45">
        <v>0</v>
      </c>
      <c r="S31" s="45">
        <v>0</v>
      </c>
      <c r="T31" s="45">
        <v>0</v>
      </c>
      <c r="U31" s="45">
        <v>0</v>
      </c>
      <c r="V31" s="45">
        <v>0</v>
      </c>
      <c r="W31" s="45">
        <v>0</v>
      </c>
      <c r="X31" s="45">
        <v>1</v>
      </c>
      <c r="Y31" s="45"/>
      <c r="Z31" s="45"/>
      <c r="AA31" s="45">
        <v>5.2</v>
      </c>
      <c r="AB31" s="45"/>
      <c r="AC31" s="45"/>
      <c r="AD31" s="145">
        <v>2019</v>
      </c>
      <c r="AE31" s="462">
        <v>0</v>
      </c>
      <c r="AF31" s="202">
        <v>50000</v>
      </c>
      <c r="AG31" s="203">
        <v>250000</v>
      </c>
      <c r="AH31" s="45" t="s">
        <v>174</v>
      </c>
      <c r="AI31" s="45">
        <v>3</v>
      </c>
      <c r="AJ31" s="45">
        <v>1</v>
      </c>
      <c r="AK31" s="45">
        <v>1</v>
      </c>
      <c r="AL31" s="45" t="s">
        <v>336</v>
      </c>
      <c r="AM31" s="45" t="s">
        <v>337</v>
      </c>
      <c r="AN31" s="204" t="s">
        <v>1394</v>
      </c>
      <c r="AO31" s="204"/>
      <c r="AP31" s="204"/>
      <c r="AQ31" s="204"/>
      <c r="AR31" s="204"/>
      <c r="AS31" s="204"/>
      <c r="AT31" s="204" t="s">
        <v>1395</v>
      </c>
      <c r="AU31" s="201" t="s">
        <v>1396</v>
      </c>
      <c r="AV31" s="204" t="s">
        <v>1377</v>
      </c>
      <c r="AW31" s="204" t="s">
        <v>1272</v>
      </c>
      <c r="AX31" s="204" t="s">
        <v>1323</v>
      </c>
    </row>
    <row r="32" spans="1:55" s="180" customFormat="1" ht="100.5" customHeight="1">
      <c r="A32" s="176" t="s">
        <v>343</v>
      </c>
      <c r="B32" s="176" t="s">
        <v>344</v>
      </c>
      <c r="C32" s="176">
        <v>10</v>
      </c>
      <c r="D32" s="514">
        <v>10912876</v>
      </c>
      <c r="E32" s="177">
        <v>0.56000000000000005</v>
      </c>
      <c r="F32" s="177">
        <v>0.15</v>
      </c>
      <c r="G32" s="206">
        <v>27759</v>
      </c>
      <c r="H32" s="207">
        <v>5</v>
      </c>
      <c r="I32" s="151" t="s">
        <v>361</v>
      </c>
      <c r="J32" s="86" t="s">
        <v>1397</v>
      </c>
      <c r="K32" s="86"/>
      <c r="L32" s="151" t="s">
        <v>362</v>
      </c>
      <c r="M32" s="151" t="s">
        <v>363</v>
      </c>
      <c r="N32" s="151">
        <v>2</v>
      </c>
      <c r="O32" s="151"/>
      <c r="P32" s="151">
        <v>3</v>
      </c>
      <c r="Q32" s="151">
        <v>1</v>
      </c>
      <c r="R32" s="151">
        <v>0</v>
      </c>
      <c r="S32" s="151">
        <v>0</v>
      </c>
      <c r="T32" s="151">
        <v>0</v>
      </c>
      <c r="U32" s="151">
        <v>0</v>
      </c>
      <c r="V32" s="151">
        <v>0</v>
      </c>
      <c r="W32" s="151">
        <v>0</v>
      </c>
      <c r="X32" s="151">
        <v>1</v>
      </c>
      <c r="Y32" s="151"/>
      <c r="Z32" s="151"/>
      <c r="AA32" s="151">
        <v>4.8</v>
      </c>
      <c r="AB32" s="151"/>
      <c r="AC32" s="151"/>
      <c r="AD32" s="178">
        <v>2016</v>
      </c>
      <c r="AE32" s="475">
        <v>0</v>
      </c>
      <c r="AF32" s="206">
        <v>10000</v>
      </c>
      <c r="AG32" s="208">
        <v>40000</v>
      </c>
      <c r="AH32" s="151" t="s">
        <v>174</v>
      </c>
      <c r="AI32" s="151">
        <v>3</v>
      </c>
      <c r="AJ32" s="151">
        <v>1</v>
      </c>
      <c r="AK32" s="151">
        <v>1</v>
      </c>
      <c r="AL32" s="151" t="s">
        <v>348</v>
      </c>
      <c r="AM32" s="151" t="s">
        <v>349</v>
      </c>
      <c r="AN32" s="55" t="s">
        <v>1398</v>
      </c>
      <c r="AO32" s="55"/>
      <c r="AP32" s="55"/>
      <c r="AQ32" s="55"/>
      <c r="AR32" s="55"/>
      <c r="AS32" s="55"/>
      <c r="AT32" s="209" t="s">
        <v>1399</v>
      </c>
      <c r="AU32" s="210" t="s">
        <v>1400</v>
      </c>
      <c r="AV32" s="55" t="s">
        <v>1382</v>
      </c>
      <c r="AW32" s="55" t="s">
        <v>1272</v>
      </c>
      <c r="AX32" s="55" t="s">
        <v>1323</v>
      </c>
    </row>
    <row r="33" spans="1:50" s="180" customFormat="1" ht="100.5" customHeight="1">
      <c r="A33" s="176"/>
      <c r="B33" s="176"/>
      <c r="C33" s="176">
        <v>10</v>
      </c>
      <c r="D33" s="514">
        <v>10912876</v>
      </c>
      <c r="E33" s="177">
        <v>0.56000000000000005</v>
      </c>
      <c r="F33" s="177">
        <v>0.15</v>
      </c>
      <c r="G33" s="206">
        <v>27760</v>
      </c>
      <c r="H33" s="207"/>
      <c r="I33" s="151" t="s">
        <v>345</v>
      </c>
      <c r="J33" s="86" t="s">
        <v>1401</v>
      </c>
      <c r="K33" s="86"/>
      <c r="L33" s="151" t="s">
        <v>346</v>
      </c>
      <c r="M33" s="151" t="s">
        <v>347</v>
      </c>
      <c r="N33" s="151">
        <v>2</v>
      </c>
      <c r="O33" s="151"/>
      <c r="P33" s="151">
        <v>6</v>
      </c>
      <c r="Q33" s="151">
        <v>1</v>
      </c>
      <c r="R33" s="151">
        <v>0</v>
      </c>
      <c r="S33" s="151">
        <v>0</v>
      </c>
      <c r="T33" s="151">
        <v>0</v>
      </c>
      <c r="U33" s="151">
        <v>0</v>
      </c>
      <c r="V33" s="151">
        <v>0</v>
      </c>
      <c r="W33" s="151">
        <v>1</v>
      </c>
      <c r="X33" s="151">
        <v>1</v>
      </c>
      <c r="Y33" s="151"/>
      <c r="Z33" s="151"/>
      <c r="AA33" s="151">
        <v>4.8</v>
      </c>
      <c r="AB33" s="151"/>
      <c r="AC33" s="151"/>
      <c r="AD33" s="178">
        <v>2015</v>
      </c>
      <c r="AE33" s="475">
        <v>0</v>
      </c>
      <c r="AF33" s="206">
        <v>25000</v>
      </c>
      <c r="AG33" s="208">
        <v>100000</v>
      </c>
      <c r="AH33" s="151" t="s">
        <v>174</v>
      </c>
      <c r="AI33" s="151">
        <v>3</v>
      </c>
      <c r="AJ33" s="151">
        <v>1</v>
      </c>
      <c r="AK33" s="151">
        <v>1</v>
      </c>
      <c r="AL33" s="151" t="s">
        <v>348</v>
      </c>
      <c r="AM33" s="151" t="s">
        <v>349</v>
      </c>
      <c r="AN33" s="55" t="s">
        <v>1402</v>
      </c>
      <c r="AO33" s="55"/>
      <c r="AP33" s="55"/>
      <c r="AQ33" s="55"/>
      <c r="AR33" s="55"/>
      <c r="AS33" s="55"/>
      <c r="AT33" s="209" t="s">
        <v>1399</v>
      </c>
      <c r="AU33" s="210" t="s">
        <v>1400</v>
      </c>
      <c r="AV33" s="55" t="s">
        <v>1382</v>
      </c>
      <c r="AW33" s="55" t="s">
        <v>1272</v>
      </c>
      <c r="AX33" s="55" t="s">
        <v>1323</v>
      </c>
    </row>
    <row r="34" spans="1:50" s="180" customFormat="1" ht="100.5" customHeight="1">
      <c r="A34" s="176"/>
      <c r="B34" s="176"/>
      <c r="C34" s="176">
        <v>10</v>
      </c>
      <c r="D34" s="514">
        <v>10912876</v>
      </c>
      <c r="E34" s="177">
        <v>0.56000000000000005</v>
      </c>
      <c r="F34" s="177">
        <v>0.15</v>
      </c>
      <c r="G34" s="206">
        <v>27761</v>
      </c>
      <c r="H34" s="207"/>
      <c r="I34" s="151" t="s">
        <v>350</v>
      </c>
      <c r="J34" s="86" t="s">
        <v>1403</v>
      </c>
      <c r="K34" s="86"/>
      <c r="L34" s="151" t="s">
        <v>351</v>
      </c>
      <c r="M34" s="151" t="s">
        <v>352</v>
      </c>
      <c r="N34" s="151"/>
      <c r="O34" s="151"/>
      <c r="P34" s="151">
        <v>1</v>
      </c>
      <c r="Q34" s="151">
        <v>1</v>
      </c>
      <c r="R34" s="151">
        <v>0</v>
      </c>
      <c r="S34" s="151">
        <v>0</v>
      </c>
      <c r="T34" s="151">
        <v>0</v>
      </c>
      <c r="U34" s="151">
        <v>0</v>
      </c>
      <c r="V34" s="151">
        <v>0</v>
      </c>
      <c r="W34" s="151">
        <v>0</v>
      </c>
      <c r="X34" s="151">
        <v>1</v>
      </c>
      <c r="Y34" s="151"/>
      <c r="Z34" s="151"/>
      <c r="AA34" s="151">
        <v>4.8</v>
      </c>
      <c r="AB34" s="151"/>
      <c r="AC34" s="151"/>
      <c r="AD34" s="178">
        <v>2016</v>
      </c>
      <c r="AE34" s="475">
        <v>0</v>
      </c>
      <c r="AF34" s="206">
        <v>25000</v>
      </c>
      <c r="AG34" s="208">
        <v>100000</v>
      </c>
      <c r="AH34" s="151" t="s">
        <v>174</v>
      </c>
      <c r="AI34" s="151">
        <v>3</v>
      </c>
      <c r="AJ34" s="151">
        <v>2</v>
      </c>
      <c r="AK34" s="151">
        <v>1</v>
      </c>
      <c r="AL34" s="23" t="s">
        <v>353</v>
      </c>
      <c r="AM34" s="151" t="s">
        <v>354</v>
      </c>
      <c r="AN34" s="55" t="s">
        <v>1404</v>
      </c>
      <c r="AO34" s="55"/>
      <c r="AP34" s="55"/>
      <c r="AQ34" s="55"/>
      <c r="AR34" s="55"/>
      <c r="AS34" s="55"/>
      <c r="AT34" s="209" t="s">
        <v>1399</v>
      </c>
      <c r="AU34" s="210" t="s">
        <v>1400</v>
      </c>
      <c r="AV34" s="55" t="s">
        <v>1382</v>
      </c>
      <c r="AW34" s="55" t="s">
        <v>1272</v>
      </c>
      <c r="AX34" s="55" t="s">
        <v>1323</v>
      </c>
    </row>
    <row r="35" spans="1:50" s="180" customFormat="1" ht="100.5" customHeight="1">
      <c r="A35" s="176"/>
      <c r="B35" s="176"/>
      <c r="C35" s="176">
        <v>10</v>
      </c>
      <c r="D35" s="514">
        <v>10912876</v>
      </c>
      <c r="E35" s="177">
        <v>0.56000000000000005</v>
      </c>
      <c r="F35" s="177">
        <v>0.15</v>
      </c>
      <c r="G35" s="206">
        <v>27762</v>
      </c>
      <c r="H35" s="207"/>
      <c r="I35" s="151" t="s">
        <v>364</v>
      </c>
      <c r="J35" s="17" t="s">
        <v>1405</v>
      </c>
      <c r="K35" s="17"/>
      <c r="L35" s="151" t="s">
        <v>365</v>
      </c>
      <c r="M35" s="151" t="s">
        <v>366</v>
      </c>
      <c r="N35" s="151">
        <v>2</v>
      </c>
      <c r="O35" s="151"/>
      <c r="P35" s="151">
        <v>9</v>
      </c>
      <c r="Q35" s="151">
        <v>1</v>
      </c>
      <c r="R35" s="151">
        <v>0</v>
      </c>
      <c r="S35" s="151">
        <v>0</v>
      </c>
      <c r="T35" s="151">
        <v>0</v>
      </c>
      <c r="U35" s="151">
        <v>0</v>
      </c>
      <c r="V35" s="151">
        <v>0</v>
      </c>
      <c r="W35" s="151">
        <v>0</v>
      </c>
      <c r="X35" s="151">
        <v>1</v>
      </c>
      <c r="Y35" s="151"/>
      <c r="Z35" s="151"/>
      <c r="AA35" s="151">
        <v>4.8</v>
      </c>
      <c r="AB35" s="151"/>
      <c r="AC35" s="151"/>
      <c r="AD35" s="178">
        <v>2016</v>
      </c>
      <c r="AE35" s="475">
        <v>0</v>
      </c>
      <c r="AF35" s="206">
        <v>10000</v>
      </c>
      <c r="AG35" s="208">
        <v>40000</v>
      </c>
      <c r="AH35" s="151" t="s">
        <v>174</v>
      </c>
      <c r="AI35" s="151">
        <v>3</v>
      </c>
      <c r="AJ35" s="151">
        <v>1</v>
      </c>
      <c r="AK35" s="151">
        <v>1</v>
      </c>
      <c r="AL35" s="151" t="s">
        <v>348</v>
      </c>
      <c r="AM35" s="151" t="s">
        <v>368</v>
      </c>
      <c r="AN35" s="86" t="s">
        <v>1406</v>
      </c>
      <c r="AO35" s="55"/>
      <c r="AP35" s="55"/>
      <c r="AQ35" s="55"/>
      <c r="AR35" s="55"/>
      <c r="AS35" s="55"/>
      <c r="AT35" s="209" t="s">
        <v>1399</v>
      </c>
      <c r="AU35" s="210" t="s">
        <v>1400</v>
      </c>
      <c r="AV35" s="55" t="s">
        <v>1382</v>
      </c>
      <c r="AW35" s="55" t="s">
        <v>1272</v>
      </c>
      <c r="AX35" s="55" t="s">
        <v>1323</v>
      </c>
    </row>
    <row r="36" spans="1:50" s="190" customFormat="1" ht="100.5" customHeight="1">
      <c r="A36" s="181"/>
      <c r="B36" s="181"/>
      <c r="C36" s="181">
        <v>10</v>
      </c>
      <c r="D36" s="515">
        <v>10912876</v>
      </c>
      <c r="E36" s="182">
        <v>0.56000000000000005</v>
      </c>
      <c r="F36" s="182">
        <v>0.15</v>
      </c>
      <c r="G36" s="183">
        <v>27763</v>
      </c>
      <c r="H36" s="185"/>
      <c r="I36" s="187" t="s">
        <v>355</v>
      </c>
      <c r="J36" s="186" t="s">
        <v>1407</v>
      </c>
      <c r="K36" s="186"/>
      <c r="L36" s="187" t="s">
        <v>356</v>
      </c>
      <c r="M36" s="187" t="s">
        <v>357</v>
      </c>
      <c r="N36" s="187"/>
      <c r="O36" s="187"/>
      <c r="P36" s="187">
        <v>1</v>
      </c>
      <c r="Q36" s="187">
        <v>1</v>
      </c>
      <c r="R36" s="187">
        <v>0</v>
      </c>
      <c r="S36" s="187">
        <v>0</v>
      </c>
      <c r="T36" s="187">
        <v>0</v>
      </c>
      <c r="U36" s="187">
        <v>0</v>
      </c>
      <c r="V36" s="187">
        <v>0</v>
      </c>
      <c r="W36" s="187">
        <v>1</v>
      </c>
      <c r="X36" s="187">
        <v>1</v>
      </c>
      <c r="Y36" s="187"/>
      <c r="Z36" s="187"/>
      <c r="AA36" s="187">
        <v>4.8</v>
      </c>
      <c r="AB36" s="187"/>
      <c r="AC36" s="187"/>
      <c r="AD36" s="211">
        <v>1989</v>
      </c>
      <c r="AE36" s="476">
        <v>0</v>
      </c>
      <c r="AF36" s="184" t="s">
        <v>358</v>
      </c>
      <c r="AG36" s="212">
        <v>100000</v>
      </c>
      <c r="AH36" s="187" t="s">
        <v>174</v>
      </c>
      <c r="AI36" s="187">
        <v>3</v>
      </c>
      <c r="AJ36" s="187">
        <v>1</v>
      </c>
      <c r="AK36" s="187">
        <v>3</v>
      </c>
      <c r="AL36" s="187" t="s">
        <v>359</v>
      </c>
      <c r="AM36" s="187" t="s">
        <v>360</v>
      </c>
      <c r="AN36" s="189" t="s">
        <v>1408</v>
      </c>
      <c r="AO36" s="189"/>
      <c r="AP36" s="189"/>
      <c r="AQ36" s="189"/>
      <c r="AR36" s="189"/>
      <c r="AS36" s="189"/>
      <c r="AT36" s="213" t="s">
        <v>1399</v>
      </c>
      <c r="AU36" s="214" t="s">
        <v>1400</v>
      </c>
      <c r="AV36" s="189" t="s">
        <v>1382</v>
      </c>
      <c r="AW36" s="189" t="s">
        <v>1272</v>
      </c>
      <c r="AX36" s="189" t="s">
        <v>1323</v>
      </c>
    </row>
    <row r="37" spans="1:50" s="222" customFormat="1" ht="100.5" customHeight="1">
      <c r="A37" s="215" t="s">
        <v>369</v>
      </c>
      <c r="B37" s="215" t="s">
        <v>370</v>
      </c>
      <c r="C37" s="215">
        <v>11</v>
      </c>
      <c r="D37" s="215">
        <v>1440196</v>
      </c>
      <c r="E37" s="216">
        <v>0.45</v>
      </c>
      <c r="F37" s="216">
        <v>0.17</v>
      </c>
      <c r="G37" s="217">
        <v>24926</v>
      </c>
      <c r="H37" s="218">
        <v>1</v>
      </c>
      <c r="I37" s="219" t="s">
        <v>371</v>
      </c>
      <c r="J37" s="175" t="s">
        <v>1409</v>
      </c>
      <c r="K37" s="175"/>
      <c r="L37" s="219" t="s">
        <v>372</v>
      </c>
      <c r="M37" s="219" t="s">
        <v>1410</v>
      </c>
      <c r="N37" s="219">
        <v>2</v>
      </c>
      <c r="O37" s="219"/>
      <c r="P37" s="219">
        <v>9</v>
      </c>
      <c r="Q37" s="219">
        <v>1</v>
      </c>
      <c r="R37" s="219">
        <v>0</v>
      </c>
      <c r="S37" s="219">
        <v>0</v>
      </c>
      <c r="T37" s="219">
        <v>0</v>
      </c>
      <c r="U37" s="219">
        <v>0</v>
      </c>
      <c r="V37" s="219">
        <v>0</v>
      </c>
      <c r="W37" s="219">
        <v>0</v>
      </c>
      <c r="X37" s="219">
        <v>0</v>
      </c>
      <c r="Y37" s="219"/>
      <c r="Z37" s="219"/>
      <c r="AA37" s="219">
        <v>4.5999999999999996</v>
      </c>
      <c r="AB37" s="219"/>
      <c r="AC37" s="219"/>
      <c r="AD37" s="220">
        <v>2019</v>
      </c>
      <c r="AE37" s="477">
        <v>0</v>
      </c>
      <c r="AF37" s="221" t="s">
        <v>374</v>
      </c>
      <c r="AG37" s="219" t="s">
        <v>375</v>
      </c>
      <c r="AH37" s="219" t="s">
        <v>303</v>
      </c>
      <c r="AI37" s="219">
        <v>3</v>
      </c>
      <c r="AJ37" s="219">
        <v>2</v>
      </c>
      <c r="AK37" s="219">
        <v>1</v>
      </c>
      <c r="AL37" s="219" t="s">
        <v>376</v>
      </c>
      <c r="AM37" s="174" t="s">
        <v>377</v>
      </c>
      <c r="AN37" s="777" t="s">
        <v>1411</v>
      </c>
      <c r="AO37" s="777"/>
      <c r="AP37" s="777"/>
      <c r="AQ37" s="777"/>
      <c r="AR37" s="777"/>
      <c r="AS37" s="169"/>
      <c r="AT37" s="169" t="s">
        <v>1412</v>
      </c>
      <c r="AU37" s="175" t="s">
        <v>1413</v>
      </c>
      <c r="AV37" s="169" t="s">
        <v>1382</v>
      </c>
      <c r="AW37" s="169" t="s">
        <v>1272</v>
      </c>
      <c r="AX37" s="169" t="s">
        <v>1271</v>
      </c>
    </row>
    <row r="38" spans="1:50" s="180" customFormat="1" ht="100.5" customHeight="1">
      <c r="A38" s="176" t="s">
        <v>378</v>
      </c>
      <c r="B38" s="176" t="s">
        <v>379</v>
      </c>
      <c r="C38" s="176">
        <v>12</v>
      </c>
      <c r="D38" s="176">
        <v>1939033</v>
      </c>
      <c r="E38" s="177">
        <v>0.57999999999999996</v>
      </c>
      <c r="F38" s="177">
        <v>0.13</v>
      </c>
      <c r="G38" s="206">
        <v>24983</v>
      </c>
      <c r="H38" s="207">
        <v>1</v>
      </c>
      <c r="I38" s="151" t="s">
        <v>380</v>
      </c>
      <c r="J38" s="86" t="s">
        <v>1414</v>
      </c>
      <c r="K38" s="86"/>
      <c r="L38" s="151" t="s">
        <v>381</v>
      </c>
      <c r="M38" s="151" t="s">
        <v>382</v>
      </c>
      <c r="N38" s="151">
        <v>2</v>
      </c>
      <c r="O38" s="151"/>
      <c r="P38" s="151">
        <v>6</v>
      </c>
      <c r="Q38" s="151">
        <v>1</v>
      </c>
      <c r="R38" s="151">
        <v>0</v>
      </c>
      <c r="S38" s="151">
        <v>0</v>
      </c>
      <c r="T38" s="151">
        <v>0</v>
      </c>
      <c r="U38" s="151">
        <v>0</v>
      </c>
      <c r="V38" s="151">
        <v>0</v>
      </c>
      <c r="W38" s="151">
        <v>0</v>
      </c>
      <c r="X38" s="151">
        <v>1</v>
      </c>
      <c r="Y38" s="151"/>
      <c r="Z38" s="151"/>
      <c r="AA38" s="151">
        <v>4.7</v>
      </c>
      <c r="AB38" s="151"/>
      <c r="AC38" s="151"/>
      <c r="AD38" s="178">
        <v>2000</v>
      </c>
      <c r="AE38" s="475">
        <v>0</v>
      </c>
      <c r="AF38" s="150" t="s">
        <v>383</v>
      </c>
      <c r="AG38" s="55" t="s">
        <v>384</v>
      </c>
      <c r="AH38" s="55" t="s">
        <v>174</v>
      </c>
      <c r="AI38" s="55">
        <v>3</v>
      </c>
      <c r="AJ38" s="55">
        <v>2</v>
      </c>
      <c r="AK38" s="55">
        <v>1</v>
      </c>
      <c r="AL38" s="151" t="s">
        <v>385</v>
      </c>
      <c r="AM38" s="151" t="s">
        <v>386</v>
      </c>
      <c r="AN38" s="86" t="s">
        <v>1415</v>
      </c>
      <c r="AO38" s="55"/>
      <c r="AP38" s="55"/>
      <c r="AQ38" s="55"/>
      <c r="AR38" s="55"/>
      <c r="AS38" s="55"/>
      <c r="AT38" s="55" t="s">
        <v>1416</v>
      </c>
      <c r="AU38" s="223" t="s">
        <v>1417</v>
      </c>
      <c r="AV38" s="55" t="s">
        <v>1382</v>
      </c>
      <c r="AW38" s="55" t="s">
        <v>1272</v>
      </c>
      <c r="AX38" s="55" t="s">
        <v>1271</v>
      </c>
    </row>
    <row r="39" spans="1:50" s="225" customFormat="1" ht="100.5" customHeight="1">
      <c r="A39" s="224"/>
      <c r="B39" s="224"/>
      <c r="C39" s="224">
        <v>12</v>
      </c>
      <c r="D39" s="176">
        <v>1939033</v>
      </c>
      <c r="E39" s="177">
        <v>0.57999999999999996</v>
      </c>
      <c r="F39" s="177">
        <v>0.13</v>
      </c>
      <c r="G39" s="206">
        <v>24984</v>
      </c>
      <c r="H39" s="226"/>
      <c r="I39" s="149" t="s">
        <v>393</v>
      </c>
      <c r="J39" s="86" t="s">
        <v>1418</v>
      </c>
      <c r="K39" s="86"/>
      <c r="L39" s="149" t="s">
        <v>394</v>
      </c>
      <c r="M39" s="149" t="s">
        <v>395</v>
      </c>
      <c r="N39" s="149">
        <v>2</v>
      </c>
      <c r="O39" s="149"/>
      <c r="P39" s="149">
        <v>3</v>
      </c>
      <c r="Q39" s="149">
        <v>1</v>
      </c>
      <c r="R39" s="149">
        <v>0</v>
      </c>
      <c r="S39" s="149">
        <v>0</v>
      </c>
      <c r="T39" s="149">
        <v>0</v>
      </c>
      <c r="U39" s="149">
        <v>0</v>
      </c>
      <c r="V39" s="149">
        <v>0</v>
      </c>
      <c r="W39" s="149">
        <v>0</v>
      </c>
      <c r="X39" s="149">
        <v>1</v>
      </c>
      <c r="Y39" s="149"/>
      <c r="Z39" s="149"/>
      <c r="AA39" s="149">
        <v>4.7</v>
      </c>
      <c r="AB39" s="149"/>
      <c r="AC39" s="149"/>
      <c r="AD39" s="60">
        <v>2023</v>
      </c>
      <c r="AE39" s="464">
        <v>1</v>
      </c>
      <c r="AF39" s="180" t="s">
        <v>396</v>
      </c>
      <c r="AG39" s="55" t="s">
        <v>397</v>
      </c>
      <c r="AH39" s="55" t="s">
        <v>174</v>
      </c>
      <c r="AI39" s="55">
        <v>3</v>
      </c>
      <c r="AJ39" s="55">
        <v>1</v>
      </c>
      <c r="AK39" s="55">
        <v>1</v>
      </c>
      <c r="AL39" s="55" t="s">
        <v>398</v>
      </c>
      <c r="AM39" s="55" t="s">
        <v>399</v>
      </c>
      <c r="AN39" s="765" t="s">
        <v>1419</v>
      </c>
      <c r="AO39" s="778"/>
      <c r="AP39" s="778"/>
      <c r="AQ39" s="778"/>
      <c r="AR39" s="778"/>
      <c r="AS39" s="209"/>
      <c r="AT39" s="209"/>
      <c r="AU39" s="223" t="s">
        <v>1417</v>
      </c>
      <c r="AV39" s="209"/>
      <c r="AW39" s="209"/>
      <c r="AX39" s="149" t="s">
        <v>1271</v>
      </c>
    </row>
    <row r="40" spans="1:50" s="228" customFormat="1" ht="100.5" customHeight="1">
      <c r="A40" s="227"/>
      <c r="B40" s="227"/>
      <c r="C40" s="227">
        <v>12</v>
      </c>
      <c r="D40" s="181">
        <v>1939033</v>
      </c>
      <c r="E40" s="182">
        <v>0.57999999999999996</v>
      </c>
      <c r="F40" s="182">
        <v>0.13</v>
      </c>
      <c r="G40" s="183">
        <v>24985</v>
      </c>
      <c r="H40" s="229"/>
      <c r="I40" s="230" t="s">
        <v>387</v>
      </c>
      <c r="J40" s="231" t="s">
        <v>1420</v>
      </c>
      <c r="K40" s="231"/>
      <c r="L40" s="230" t="s">
        <v>388</v>
      </c>
      <c r="M40" s="230" t="s">
        <v>389</v>
      </c>
      <c r="N40" s="230">
        <v>2</v>
      </c>
      <c r="O40" s="230"/>
      <c r="P40" s="230">
        <v>1</v>
      </c>
      <c r="Q40" s="230">
        <v>1</v>
      </c>
      <c r="R40" s="230">
        <v>0</v>
      </c>
      <c r="S40" s="230">
        <v>0</v>
      </c>
      <c r="T40" s="230">
        <v>0</v>
      </c>
      <c r="U40" s="230">
        <v>0</v>
      </c>
      <c r="V40" s="230">
        <v>0</v>
      </c>
      <c r="W40" s="230">
        <v>0</v>
      </c>
      <c r="X40" s="230">
        <v>0</v>
      </c>
      <c r="Y40" s="230"/>
      <c r="Z40" s="230"/>
      <c r="AA40" s="230">
        <v>4.7</v>
      </c>
      <c r="AB40" s="230"/>
      <c r="AC40" s="230"/>
      <c r="AD40" s="232">
        <v>2000</v>
      </c>
      <c r="AE40" s="478">
        <v>0</v>
      </c>
      <c r="AF40" s="233">
        <v>25000</v>
      </c>
      <c r="AG40" s="234" t="s">
        <v>390</v>
      </c>
      <c r="AH40" s="234" t="s">
        <v>174</v>
      </c>
      <c r="AI40" s="234">
        <v>3</v>
      </c>
      <c r="AJ40" s="234">
        <v>4</v>
      </c>
      <c r="AK40" s="234">
        <v>0</v>
      </c>
      <c r="AL40" s="234" t="s">
        <v>391</v>
      </c>
      <c r="AM40" s="230" t="s">
        <v>392</v>
      </c>
      <c r="AN40" s="779" t="s">
        <v>1421</v>
      </c>
      <c r="AO40" s="779"/>
      <c r="AP40" s="779"/>
      <c r="AQ40" s="779"/>
      <c r="AR40" s="779"/>
      <c r="AS40" s="235"/>
      <c r="AT40" s="235"/>
      <c r="AU40" s="231" t="s">
        <v>1417</v>
      </c>
      <c r="AV40" s="235"/>
      <c r="AW40" s="235"/>
      <c r="AX40" s="230" t="s">
        <v>1271</v>
      </c>
    </row>
    <row r="41" spans="1:50" s="198" customFormat="1" ht="100.5" customHeight="1">
      <c r="A41" s="236" t="s">
        <v>400</v>
      </c>
      <c r="B41" s="236" t="s">
        <v>401</v>
      </c>
      <c r="C41" s="236">
        <v>13</v>
      </c>
      <c r="D41" s="236">
        <v>12582032</v>
      </c>
      <c r="E41" s="237">
        <v>0.56999999999999995</v>
      </c>
      <c r="F41" s="237">
        <v>0.22</v>
      </c>
      <c r="G41" s="238">
        <v>28552</v>
      </c>
      <c r="H41" s="239">
        <v>4</v>
      </c>
      <c r="I41" s="140" t="s">
        <v>432</v>
      </c>
      <c r="J41" s="120" t="s">
        <v>1422</v>
      </c>
      <c r="K41" s="120"/>
      <c r="L41" s="140" t="s">
        <v>433</v>
      </c>
      <c r="M41" s="140" t="s">
        <v>434</v>
      </c>
      <c r="N41" s="140">
        <v>1</v>
      </c>
      <c r="O41" s="140"/>
      <c r="P41" s="140">
        <v>0</v>
      </c>
      <c r="Q41" s="140">
        <v>0</v>
      </c>
      <c r="R41" s="140">
        <v>0</v>
      </c>
      <c r="S41" s="140">
        <v>1</v>
      </c>
      <c r="T41" s="140">
        <v>0</v>
      </c>
      <c r="U41" s="140">
        <v>0</v>
      </c>
      <c r="V41" s="140">
        <v>0</v>
      </c>
      <c r="W41" s="140">
        <v>0</v>
      </c>
      <c r="X41" s="140">
        <v>1</v>
      </c>
      <c r="Y41" s="140"/>
      <c r="Z41" s="140"/>
      <c r="AA41" s="140">
        <v>5.5</v>
      </c>
      <c r="AB41" s="140"/>
      <c r="AC41" s="140"/>
      <c r="AD41" s="240">
        <v>2003</v>
      </c>
      <c r="AE41" s="479">
        <v>0</v>
      </c>
      <c r="AF41" s="238">
        <v>5000</v>
      </c>
      <c r="AG41" s="140" t="s">
        <v>435</v>
      </c>
      <c r="AH41" s="140" t="s">
        <v>174</v>
      </c>
      <c r="AI41" s="140">
        <v>3</v>
      </c>
      <c r="AJ41" s="140">
        <v>1</v>
      </c>
      <c r="AK41" s="140">
        <v>1</v>
      </c>
      <c r="AL41" s="140" t="s">
        <v>436</v>
      </c>
      <c r="AM41" s="140" t="s">
        <v>174</v>
      </c>
      <c r="AN41" s="140" t="s">
        <v>1423</v>
      </c>
      <c r="AO41" s="140"/>
      <c r="AP41" s="140"/>
      <c r="AQ41" s="140"/>
      <c r="AR41" s="140"/>
      <c r="AS41" s="140" t="s">
        <v>1424</v>
      </c>
      <c r="AT41" s="140" t="s">
        <v>1425</v>
      </c>
      <c r="AU41" s="120" t="s">
        <v>1426</v>
      </c>
      <c r="AV41" s="140" t="s">
        <v>1377</v>
      </c>
      <c r="AW41" s="140" t="s">
        <v>1272</v>
      </c>
      <c r="AX41" s="140" t="s">
        <v>1323</v>
      </c>
    </row>
    <row r="42" spans="1:50" s="198" customFormat="1" ht="100.5" customHeight="1">
      <c r="A42" s="236"/>
      <c r="B42" s="236"/>
      <c r="C42" s="236">
        <v>13</v>
      </c>
      <c r="D42" s="236">
        <v>12582032</v>
      </c>
      <c r="E42" s="237">
        <v>0.56999999999999995</v>
      </c>
      <c r="F42" s="237">
        <v>0.22</v>
      </c>
      <c r="G42" s="238">
        <v>28553</v>
      </c>
      <c r="H42" s="239"/>
      <c r="I42" s="241" t="s">
        <v>419</v>
      </c>
      <c r="J42" s="120" t="s">
        <v>1427</v>
      </c>
      <c r="K42" s="120"/>
      <c r="L42" s="140" t="s">
        <v>420</v>
      </c>
      <c r="M42" s="140" t="s">
        <v>421</v>
      </c>
      <c r="N42" s="140">
        <v>2</v>
      </c>
      <c r="O42" s="140" t="s">
        <v>1428</v>
      </c>
      <c r="P42" s="140">
        <v>0</v>
      </c>
      <c r="Q42" s="140">
        <v>0</v>
      </c>
      <c r="R42" s="140">
        <v>0</v>
      </c>
      <c r="S42" s="140">
        <v>0</v>
      </c>
      <c r="T42" s="140">
        <v>1</v>
      </c>
      <c r="U42" s="140">
        <v>0</v>
      </c>
      <c r="V42" s="140">
        <v>0</v>
      </c>
      <c r="W42" s="140">
        <v>0</v>
      </c>
      <c r="X42" s="140">
        <v>0</v>
      </c>
      <c r="Y42" s="140"/>
      <c r="Z42" s="140"/>
      <c r="AA42" s="140">
        <v>5.5</v>
      </c>
      <c r="AB42" s="140"/>
      <c r="AC42" s="140"/>
      <c r="AD42" s="242" t="s">
        <v>1429</v>
      </c>
      <c r="AE42" s="480">
        <v>0</v>
      </c>
      <c r="AF42" s="198" t="s">
        <v>423</v>
      </c>
      <c r="AG42" s="140" t="s">
        <v>424</v>
      </c>
      <c r="AH42" s="140" t="s">
        <v>174</v>
      </c>
      <c r="AI42" s="140">
        <v>3</v>
      </c>
      <c r="AJ42" s="140">
        <v>1</v>
      </c>
      <c r="AK42" s="140">
        <v>1</v>
      </c>
      <c r="AL42" s="140" t="s">
        <v>425</v>
      </c>
      <c r="AM42" s="140" t="s">
        <v>174</v>
      </c>
      <c r="AN42" s="140" t="s">
        <v>1430</v>
      </c>
      <c r="AO42" s="140"/>
      <c r="AP42" s="140"/>
      <c r="AQ42" s="140"/>
      <c r="AR42" s="140"/>
      <c r="AS42" s="140"/>
      <c r="AT42" s="140" t="s">
        <v>1431</v>
      </c>
      <c r="AU42" s="120" t="s">
        <v>1432</v>
      </c>
      <c r="AV42" s="140"/>
      <c r="AW42" s="140" t="s">
        <v>1272</v>
      </c>
      <c r="AX42" s="140" t="s">
        <v>1323</v>
      </c>
    </row>
    <row r="43" spans="1:50" s="198" customFormat="1" ht="100.5" customHeight="1">
      <c r="A43" s="236"/>
      <c r="B43" s="236"/>
      <c r="C43" s="236">
        <v>13</v>
      </c>
      <c r="D43" s="236">
        <v>12582032</v>
      </c>
      <c r="E43" s="237">
        <v>0.56999999999999995</v>
      </c>
      <c r="F43" s="237">
        <v>0.22</v>
      </c>
      <c r="G43" s="238">
        <v>28554</v>
      </c>
      <c r="H43" s="239"/>
      <c r="I43" s="140" t="s">
        <v>414</v>
      </c>
      <c r="J43" s="120" t="s">
        <v>1433</v>
      </c>
      <c r="K43" s="120"/>
      <c r="L43" s="140" t="s">
        <v>415</v>
      </c>
      <c r="M43" s="140" t="s">
        <v>416</v>
      </c>
      <c r="N43" s="140">
        <v>2</v>
      </c>
      <c r="O43" s="140"/>
      <c r="P43" s="140">
        <v>4</v>
      </c>
      <c r="Q43" s="140">
        <v>1</v>
      </c>
      <c r="R43" s="140">
        <v>0</v>
      </c>
      <c r="S43" s="140">
        <v>0</v>
      </c>
      <c r="T43" s="140">
        <v>0</v>
      </c>
      <c r="U43" s="140">
        <v>0</v>
      </c>
      <c r="V43" s="140">
        <v>0</v>
      </c>
      <c r="W43" s="140">
        <v>0</v>
      </c>
      <c r="X43" s="140">
        <v>0</v>
      </c>
      <c r="Y43" s="140"/>
      <c r="Z43" s="140"/>
      <c r="AA43" s="140">
        <v>5.5</v>
      </c>
      <c r="AB43" s="140"/>
      <c r="AC43" s="140"/>
      <c r="AD43" s="243">
        <v>38909</v>
      </c>
      <c r="AE43" s="481">
        <v>0</v>
      </c>
      <c r="AF43" s="198" t="s">
        <v>412</v>
      </c>
      <c r="AG43" s="140" t="s">
        <v>418</v>
      </c>
      <c r="AH43" s="140" t="s">
        <v>174</v>
      </c>
      <c r="AI43" s="140">
        <v>3</v>
      </c>
      <c r="AJ43" s="140">
        <v>1</v>
      </c>
      <c r="AK43" s="140">
        <v>1</v>
      </c>
      <c r="AL43" s="140" t="s">
        <v>348</v>
      </c>
      <c r="AM43" s="140" t="s">
        <v>153</v>
      </c>
      <c r="AN43" s="140" t="s">
        <v>1434</v>
      </c>
      <c r="AO43" s="140"/>
      <c r="AP43" s="140"/>
      <c r="AQ43" s="140"/>
      <c r="AR43" s="140"/>
      <c r="AS43" s="140"/>
      <c r="AT43" s="140"/>
      <c r="AU43" s="140"/>
      <c r="AV43" s="140"/>
      <c r="AW43" s="140" t="s">
        <v>1272</v>
      </c>
      <c r="AX43" s="140" t="s">
        <v>1323</v>
      </c>
    </row>
    <row r="44" spans="1:50" s="198" customFormat="1" ht="100.5" customHeight="1">
      <c r="A44" s="236"/>
      <c r="B44" s="236"/>
      <c r="C44" s="236">
        <v>13</v>
      </c>
      <c r="D44" s="236">
        <v>12582032</v>
      </c>
      <c r="E44" s="237">
        <v>0.56999999999999995</v>
      </c>
      <c r="F44" s="237">
        <v>0.22</v>
      </c>
      <c r="G44" s="238">
        <v>28555</v>
      </c>
      <c r="H44" s="239"/>
      <c r="I44" s="136" t="s">
        <v>403</v>
      </c>
      <c r="J44" s="120" t="s">
        <v>1435</v>
      </c>
      <c r="K44" s="120"/>
      <c r="L44" s="136" t="s">
        <v>404</v>
      </c>
      <c r="M44" s="136" t="s">
        <v>405</v>
      </c>
      <c r="N44" s="136">
        <v>2</v>
      </c>
      <c r="O44" s="136"/>
      <c r="P44" s="136">
        <v>5</v>
      </c>
      <c r="Q44" s="136">
        <v>1</v>
      </c>
      <c r="R44" s="136">
        <v>0</v>
      </c>
      <c r="S44" s="136">
        <v>0</v>
      </c>
      <c r="T44" s="136">
        <v>0</v>
      </c>
      <c r="U44" s="136">
        <v>0</v>
      </c>
      <c r="V44" s="136">
        <v>0</v>
      </c>
      <c r="W44" s="136">
        <v>0</v>
      </c>
      <c r="X44" s="136">
        <v>0</v>
      </c>
      <c r="Y44" s="136"/>
      <c r="Z44" s="136"/>
      <c r="AA44" s="136">
        <v>5.5</v>
      </c>
      <c r="AB44" s="136"/>
      <c r="AC44" s="136"/>
      <c r="AD44" s="244">
        <v>2019</v>
      </c>
      <c r="AE44" s="482">
        <v>0</v>
      </c>
      <c r="AF44" s="198" t="s">
        <v>406</v>
      </c>
      <c r="AG44" s="140" t="s">
        <v>406</v>
      </c>
      <c r="AH44" s="140" t="s">
        <v>174</v>
      </c>
      <c r="AI44" s="140">
        <v>3</v>
      </c>
      <c r="AJ44" s="140">
        <v>1</v>
      </c>
      <c r="AK44" s="140">
        <v>1</v>
      </c>
      <c r="AL44" s="140" t="s">
        <v>407</v>
      </c>
      <c r="AM44" s="140" t="s">
        <v>408</v>
      </c>
      <c r="AN44" s="136" t="s">
        <v>1436</v>
      </c>
      <c r="AO44" s="124"/>
      <c r="AP44" s="124"/>
      <c r="AQ44" s="124"/>
      <c r="AR44" s="124"/>
      <c r="AS44" s="124"/>
      <c r="AT44" s="124" t="s">
        <v>1437</v>
      </c>
      <c r="AU44" s="120" t="s">
        <v>1438</v>
      </c>
      <c r="AV44" s="124" t="s">
        <v>1382</v>
      </c>
      <c r="AW44" s="124" t="s">
        <v>1439</v>
      </c>
      <c r="AX44" s="124" t="s">
        <v>1271</v>
      </c>
    </row>
    <row r="45" spans="1:50" s="198" customFormat="1" ht="100.5" customHeight="1">
      <c r="A45" s="236"/>
      <c r="B45" s="236"/>
      <c r="C45" s="236">
        <v>13</v>
      </c>
      <c r="D45" s="236">
        <v>12582032</v>
      </c>
      <c r="E45" s="237">
        <v>0.56999999999999995</v>
      </c>
      <c r="F45" s="237">
        <v>0.22</v>
      </c>
      <c r="G45" s="238">
        <v>28556</v>
      </c>
      <c r="H45" s="239"/>
      <c r="I45" s="136" t="s">
        <v>426</v>
      </c>
      <c r="J45" s="120" t="s">
        <v>1440</v>
      </c>
      <c r="K45" s="120"/>
      <c r="L45" s="136" t="s">
        <v>427</v>
      </c>
      <c r="M45" s="136" t="s">
        <v>428</v>
      </c>
      <c r="N45" s="136">
        <v>1</v>
      </c>
      <c r="O45" s="136"/>
      <c r="P45" s="136">
        <v>0</v>
      </c>
      <c r="Q45" s="136">
        <v>0</v>
      </c>
      <c r="R45" s="136">
        <v>1</v>
      </c>
      <c r="S45" s="136">
        <v>1</v>
      </c>
      <c r="T45" s="136">
        <v>0</v>
      </c>
      <c r="U45" s="136">
        <v>0</v>
      </c>
      <c r="V45" s="136">
        <v>0</v>
      </c>
      <c r="W45" s="136">
        <v>0</v>
      </c>
      <c r="X45" s="136">
        <v>0</v>
      </c>
      <c r="Y45" s="136">
        <v>1</v>
      </c>
      <c r="Z45" s="136"/>
      <c r="AA45" s="136">
        <v>5.5</v>
      </c>
      <c r="AB45" s="136"/>
      <c r="AC45" s="136"/>
      <c r="AD45" s="245">
        <v>2022</v>
      </c>
      <c r="AE45" s="482"/>
      <c r="AF45" s="246">
        <v>6500</v>
      </c>
      <c r="AG45" s="247">
        <v>6500</v>
      </c>
      <c r="AH45" s="136" t="s">
        <v>430</v>
      </c>
      <c r="AI45" s="136">
        <v>3</v>
      </c>
      <c r="AJ45" s="136">
        <v>1</v>
      </c>
      <c r="AK45" s="136">
        <v>0</v>
      </c>
      <c r="AL45" s="136" t="s">
        <v>431</v>
      </c>
      <c r="AM45" s="136" t="s">
        <v>174</v>
      </c>
      <c r="AN45" s="120" t="s">
        <v>1441</v>
      </c>
      <c r="AO45" s="124"/>
      <c r="AP45" s="124"/>
      <c r="AQ45" s="124"/>
      <c r="AR45" s="124"/>
      <c r="AS45" s="124"/>
      <c r="AT45" s="124" t="s">
        <v>1425</v>
      </c>
      <c r="AU45" s="248" t="s">
        <v>1426</v>
      </c>
      <c r="AV45" s="124" t="s">
        <v>1382</v>
      </c>
      <c r="AW45" s="124" t="s">
        <v>1439</v>
      </c>
      <c r="AX45" s="124" t="s">
        <v>1271</v>
      </c>
    </row>
    <row r="46" spans="1:50" s="172" customFormat="1" ht="100.5" customHeight="1">
      <c r="A46" s="249"/>
      <c r="B46" s="249"/>
      <c r="C46" s="249">
        <v>13</v>
      </c>
      <c r="D46" s="269">
        <v>12582032</v>
      </c>
      <c r="E46" s="372">
        <v>0.56999999999999995</v>
      </c>
      <c r="F46" s="372">
        <v>0.22</v>
      </c>
      <c r="G46" s="522">
        <v>28557</v>
      </c>
      <c r="H46" s="250"/>
      <c r="I46" s="251" t="s">
        <v>409</v>
      </c>
      <c r="J46" s="252" t="s">
        <v>1442</v>
      </c>
      <c r="K46" s="252"/>
      <c r="L46" s="251" t="s">
        <v>410</v>
      </c>
      <c r="M46" s="251" t="s">
        <v>411</v>
      </c>
      <c r="N46" s="251">
        <v>2</v>
      </c>
      <c r="O46" s="251"/>
      <c r="P46" s="251">
        <v>9</v>
      </c>
      <c r="Q46" s="251">
        <v>1</v>
      </c>
      <c r="R46" s="251">
        <v>0</v>
      </c>
      <c r="S46" s="251">
        <v>0</v>
      </c>
      <c r="T46" s="251">
        <v>0</v>
      </c>
      <c r="U46" s="251">
        <v>0</v>
      </c>
      <c r="V46" s="251">
        <v>0</v>
      </c>
      <c r="W46" s="251">
        <v>0</v>
      </c>
      <c r="X46" s="251">
        <v>0</v>
      </c>
      <c r="Y46" s="251"/>
      <c r="Z46" s="251"/>
      <c r="AA46" s="251">
        <v>5.5</v>
      </c>
      <c r="AB46" s="251"/>
      <c r="AC46" s="251"/>
      <c r="AD46" s="253">
        <v>39325</v>
      </c>
      <c r="AE46" s="483">
        <v>0</v>
      </c>
      <c r="AF46" s="172" t="s">
        <v>412</v>
      </c>
      <c r="AG46" s="254">
        <v>20000</v>
      </c>
      <c r="AH46" s="251" t="s">
        <v>174</v>
      </c>
      <c r="AI46" s="251">
        <v>3</v>
      </c>
      <c r="AJ46" s="251">
        <v>1</v>
      </c>
      <c r="AK46" s="251">
        <v>1</v>
      </c>
      <c r="AL46" s="251" t="s">
        <v>413</v>
      </c>
      <c r="AM46" s="251" t="s">
        <v>153</v>
      </c>
      <c r="AN46" s="251" t="s">
        <v>1443</v>
      </c>
      <c r="AO46" s="251"/>
      <c r="AP46" s="251"/>
      <c r="AQ46" s="251"/>
      <c r="AR46" s="251"/>
      <c r="AS46" s="251"/>
      <c r="AT46" s="251"/>
      <c r="AU46" s="251"/>
      <c r="AV46" s="251"/>
      <c r="AW46" s="251" t="s">
        <v>1272</v>
      </c>
      <c r="AX46" s="251" t="s">
        <v>1323</v>
      </c>
    </row>
    <row r="47" spans="1:50" s="180" customFormat="1" ht="100.5" customHeight="1">
      <c r="A47" s="255" t="s">
        <v>437</v>
      </c>
      <c r="B47" s="255" t="s">
        <v>438</v>
      </c>
      <c r="C47" s="255">
        <v>14</v>
      </c>
      <c r="D47" s="255">
        <v>6833037</v>
      </c>
      <c r="E47" s="256">
        <v>0.56999999999999995</v>
      </c>
      <c r="F47" s="257">
        <v>0.28000000000000003</v>
      </c>
      <c r="G47" s="258">
        <v>28521</v>
      </c>
      <c r="H47" s="259">
        <v>1</v>
      </c>
      <c r="I47" s="55" t="s">
        <v>439</v>
      </c>
      <c r="J47" s="55" t="s">
        <v>1355</v>
      </c>
      <c r="K47" s="55"/>
      <c r="L47" s="55" t="s">
        <v>440</v>
      </c>
      <c r="M47" s="55" t="s">
        <v>441</v>
      </c>
      <c r="N47" s="55">
        <v>2</v>
      </c>
      <c r="O47" s="55">
        <v>3</v>
      </c>
      <c r="P47" s="55">
        <v>0</v>
      </c>
      <c r="Q47" s="55">
        <v>0</v>
      </c>
      <c r="R47" s="55">
        <v>0</v>
      </c>
      <c r="S47" s="55">
        <v>0</v>
      </c>
      <c r="T47" s="55">
        <v>1</v>
      </c>
      <c r="U47" s="55">
        <v>0</v>
      </c>
      <c r="V47" s="55">
        <v>0</v>
      </c>
      <c r="W47" s="55">
        <v>0</v>
      </c>
      <c r="X47" s="55">
        <v>0</v>
      </c>
      <c r="Y47" s="55"/>
      <c r="Z47" s="55"/>
      <c r="AA47" s="55">
        <v>5.7</v>
      </c>
      <c r="AB47" s="55"/>
      <c r="AC47" s="55"/>
      <c r="AD47" s="60">
        <v>2006</v>
      </c>
      <c r="AE47" s="464">
        <v>0</v>
      </c>
      <c r="AF47" s="260">
        <v>1250</v>
      </c>
      <c r="AG47" s="149" t="s">
        <v>412</v>
      </c>
      <c r="AH47" s="149" t="s">
        <v>119</v>
      </c>
      <c r="AI47" s="149">
        <v>1</v>
      </c>
      <c r="AJ47" s="149">
        <v>1</v>
      </c>
      <c r="AK47" s="149">
        <v>0</v>
      </c>
      <c r="AL47" s="149" t="s">
        <v>442</v>
      </c>
      <c r="AM47" s="149" t="s">
        <v>174</v>
      </c>
      <c r="AN47" s="86" t="s">
        <v>1444</v>
      </c>
      <c r="AO47" s="55"/>
      <c r="AP47" s="55"/>
      <c r="AQ47" s="55"/>
      <c r="AR47" s="55"/>
      <c r="AS47" s="55"/>
      <c r="AT47" s="55" t="s">
        <v>1445</v>
      </c>
      <c r="AU47" s="223" t="s">
        <v>1446</v>
      </c>
      <c r="AV47" s="55" t="s">
        <v>1382</v>
      </c>
      <c r="AW47" s="55" t="s">
        <v>1272</v>
      </c>
      <c r="AX47" s="55" t="s">
        <v>1323</v>
      </c>
    </row>
    <row r="48" spans="1:50" s="225" customFormat="1" ht="100.5" customHeight="1">
      <c r="A48" s="224"/>
      <c r="B48" s="224"/>
      <c r="C48" s="224">
        <v>14</v>
      </c>
      <c r="D48" s="255">
        <v>6833037</v>
      </c>
      <c r="E48" s="256">
        <v>0.56999999999999995</v>
      </c>
      <c r="F48" s="257">
        <v>0.28000000000000003</v>
      </c>
      <c r="G48" s="258">
        <v>28522</v>
      </c>
      <c r="H48" s="226"/>
      <c r="I48" s="149" t="s">
        <v>457</v>
      </c>
      <c r="J48" s="149" t="s">
        <v>1355</v>
      </c>
      <c r="K48" s="149"/>
      <c r="L48" s="149" t="s">
        <v>458</v>
      </c>
      <c r="M48" s="149" t="s">
        <v>459</v>
      </c>
      <c r="N48" s="149">
        <v>2</v>
      </c>
      <c r="O48" s="149">
        <v>3</v>
      </c>
      <c r="P48" s="149">
        <v>0</v>
      </c>
      <c r="Q48" s="149">
        <v>0</v>
      </c>
      <c r="R48" s="149">
        <v>0</v>
      </c>
      <c r="S48" s="149">
        <v>0</v>
      </c>
      <c r="T48" s="149">
        <v>1</v>
      </c>
      <c r="U48" s="149">
        <v>0</v>
      </c>
      <c r="V48" s="149">
        <v>0</v>
      </c>
      <c r="W48" s="149">
        <v>0</v>
      </c>
      <c r="X48" s="149">
        <v>0</v>
      </c>
      <c r="Y48" s="149"/>
      <c r="Z48" s="149"/>
      <c r="AA48" s="149">
        <v>5.7</v>
      </c>
      <c r="AB48" s="149"/>
      <c r="AC48" s="149"/>
      <c r="AD48" s="60" t="s">
        <v>189</v>
      </c>
      <c r="AE48" s="464"/>
      <c r="AF48" s="260">
        <v>2500</v>
      </c>
      <c r="AG48" s="149" t="s">
        <v>446</v>
      </c>
      <c r="AH48" s="149" t="s">
        <v>461</v>
      </c>
      <c r="AI48" s="149">
        <v>2</v>
      </c>
      <c r="AJ48" s="149">
        <v>1</v>
      </c>
      <c r="AK48" s="149">
        <v>1</v>
      </c>
      <c r="AL48" s="149" t="s">
        <v>234</v>
      </c>
      <c r="AM48" s="149" t="s">
        <v>462</v>
      </c>
      <c r="AN48" s="780" t="s">
        <v>1447</v>
      </c>
      <c r="AO48" s="780"/>
      <c r="AP48" s="780"/>
      <c r="AQ48" s="780"/>
      <c r="AR48" s="780"/>
      <c r="AS48" s="209"/>
      <c r="AT48" s="209" t="s">
        <v>1448</v>
      </c>
      <c r="AU48" s="223" t="s">
        <v>1449</v>
      </c>
      <c r="AV48" s="209" t="s">
        <v>1382</v>
      </c>
      <c r="AW48" s="209" t="s">
        <v>1271</v>
      </c>
      <c r="AX48" s="209" t="s">
        <v>1450</v>
      </c>
    </row>
    <row r="49" spans="1:50" s="180" customFormat="1" ht="100.5" customHeight="1">
      <c r="A49" s="255"/>
      <c r="B49" s="255"/>
      <c r="C49" s="255">
        <v>14</v>
      </c>
      <c r="D49" s="255">
        <v>6833037</v>
      </c>
      <c r="E49" s="256">
        <v>0.56999999999999995</v>
      </c>
      <c r="F49" s="257">
        <v>0.28000000000000003</v>
      </c>
      <c r="G49" s="258">
        <v>28523</v>
      </c>
      <c r="H49" s="259"/>
      <c r="I49" s="149" t="s">
        <v>443</v>
      </c>
      <c r="J49" s="149" t="s">
        <v>1355</v>
      </c>
      <c r="K49" s="149"/>
      <c r="L49" s="149" t="s">
        <v>444</v>
      </c>
      <c r="M49" s="149" t="s">
        <v>445</v>
      </c>
      <c r="N49" s="149">
        <v>2</v>
      </c>
      <c r="O49" s="149">
        <v>3</v>
      </c>
      <c r="P49" s="149">
        <v>0</v>
      </c>
      <c r="Q49" s="149">
        <v>0</v>
      </c>
      <c r="R49" s="149">
        <v>0</v>
      </c>
      <c r="S49" s="149">
        <v>0</v>
      </c>
      <c r="T49" s="149">
        <v>1</v>
      </c>
      <c r="U49" s="149">
        <v>0</v>
      </c>
      <c r="V49" s="149">
        <v>0</v>
      </c>
      <c r="W49" s="149">
        <v>0</v>
      </c>
      <c r="X49" s="149">
        <v>0</v>
      </c>
      <c r="Y49" s="149"/>
      <c r="Z49" s="149"/>
      <c r="AA49" s="149">
        <v>5.7</v>
      </c>
      <c r="AB49" s="149"/>
      <c r="AC49" s="149"/>
      <c r="AD49" s="60">
        <v>2019</v>
      </c>
      <c r="AE49" s="464">
        <v>0</v>
      </c>
      <c r="AF49" s="261"/>
      <c r="AG49" s="149" t="s">
        <v>446</v>
      </c>
      <c r="AH49" s="149" t="s">
        <v>174</v>
      </c>
      <c r="AI49" s="149">
        <v>3</v>
      </c>
      <c r="AJ49" s="149">
        <v>1</v>
      </c>
      <c r="AK49" s="149">
        <v>0</v>
      </c>
      <c r="AL49" s="149" t="s">
        <v>174</v>
      </c>
      <c r="AM49" s="149" t="s">
        <v>447</v>
      </c>
      <c r="AN49" s="781" t="s">
        <v>1451</v>
      </c>
      <c r="AO49" s="781"/>
      <c r="AP49" s="781"/>
      <c r="AQ49" s="781"/>
      <c r="AR49" s="781"/>
      <c r="AS49" s="55" t="s">
        <v>1452</v>
      </c>
      <c r="AT49" s="209" t="s">
        <v>1445</v>
      </c>
      <c r="AU49" s="262" t="s">
        <v>1446</v>
      </c>
      <c r="AV49" s="55" t="s">
        <v>1382</v>
      </c>
      <c r="AW49" s="55" t="s">
        <v>1271</v>
      </c>
      <c r="AX49" s="55" t="s">
        <v>1439</v>
      </c>
    </row>
    <row r="50" spans="1:50" s="225" customFormat="1" ht="100.5" customHeight="1">
      <c r="A50" s="224"/>
      <c r="B50" s="224"/>
      <c r="C50" s="224">
        <v>14</v>
      </c>
      <c r="D50" s="255">
        <v>6833037</v>
      </c>
      <c r="E50" s="256">
        <v>0.56999999999999995</v>
      </c>
      <c r="F50" s="257">
        <v>0.28000000000000003</v>
      </c>
      <c r="G50" s="258">
        <v>28524</v>
      </c>
      <c r="H50" s="226"/>
      <c r="I50" s="263" t="s">
        <v>448</v>
      </c>
      <c r="J50" s="263" t="s">
        <v>1355</v>
      </c>
      <c r="K50" s="263"/>
      <c r="L50" s="263" t="s">
        <v>449</v>
      </c>
      <c r="M50" s="263" t="s">
        <v>189</v>
      </c>
      <c r="N50" s="263"/>
      <c r="O50" s="263">
        <v>0</v>
      </c>
      <c r="P50" s="263">
        <v>0</v>
      </c>
      <c r="Q50" s="263">
        <v>0</v>
      </c>
      <c r="R50" s="263">
        <v>0</v>
      </c>
      <c r="S50" s="263">
        <v>0</v>
      </c>
      <c r="T50" s="263">
        <v>1</v>
      </c>
      <c r="U50" s="263">
        <v>0</v>
      </c>
      <c r="V50" s="263">
        <v>0</v>
      </c>
      <c r="W50" s="263">
        <v>0</v>
      </c>
      <c r="X50" s="263">
        <v>0</v>
      </c>
      <c r="Y50" s="263"/>
      <c r="Z50" s="263"/>
      <c r="AA50" s="263">
        <v>5.7</v>
      </c>
      <c r="AB50" s="263"/>
      <c r="AC50" s="263"/>
      <c r="AD50" s="264" t="s">
        <v>189</v>
      </c>
      <c r="AE50" s="484"/>
      <c r="AF50" s="265" t="s">
        <v>189</v>
      </c>
      <c r="AG50" s="263" t="s">
        <v>451</v>
      </c>
      <c r="AH50" s="263" t="s">
        <v>189</v>
      </c>
      <c r="AI50" s="263">
        <v>3</v>
      </c>
      <c r="AJ50" s="263"/>
      <c r="AK50" s="263"/>
      <c r="AL50" s="263" t="s">
        <v>189</v>
      </c>
      <c r="AM50" s="263" t="s">
        <v>189</v>
      </c>
      <c r="AN50" s="765" t="s">
        <v>1453</v>
      </c>
      <c r="AO50" s="765"/>
      <c r="AP50" s="765"/>
      <c r="AQ50" s="765"/>
      <c r="AR50" s="765"/>
      <c r="AS50" s="209"/>
      <c r="AT50" s="209" t="s">
        <v>1454</v>
      </c>
      <c r="AU50" s="262" t="s">
        <v>1455</v>
      </c>
      <c r="AV50" s="209"/>
      <c r="AW50" s="209" t="s">
        <v>1271</v>
      </c>
      <c r="AX50" s="209" t="s">
        <v>1450</v>
      </c>
    </row>
    <row r="51" spans="1:50" s="180" customFormat="1" ht="100.5" customHeight="1">
      <c r="A51" s="255"/>
      <c r="B51" s="255"/>
      <c r="C51" s="255">
        <v>14</v>
      </c>
      <c r="D51" s="255">
        <v>6833037</v>
      </c>
      <c r="E51" s="256">
        <v>0.56999999999999995</v>
      </c>
      <c r="F51" s="257">
        <v>0.28000000000000003</v>
      </c>
      <c r="G51" s="258">
        <v>28525</v>
      </c>
      <c r="H51" s="259"/>
      <c r="I51" s="149" t="s">
        <v>452</v>
      </c>
      <c r="J51" s="86" t="s">
        <v>1456</v>
      </c>
      <c r="K51" s="86"/>
      <c r="L51" s="149" t="s">
        <v>453</v>
      </c>
      <c r="M51" s="149" t="s">
        <v>454</v>
      </c>
      <c r="N51" s="149">
        <v>2</v>
      </c>
      <c r="O51" s="149"/>
      <c r="P51" s="149">
        <v>9</v>
      </c>
      <c r="Q51" s="149">
        <v>1</v>
      </c>
      <c r="R51" s="149">
        <v>0</v>
      </c>
      <c r="S51" s="149">
        <v>0</v>
      </c>
      <c r="T51" s="149">
        <v>0</v>
      </c>
      <c r="U51" s="149">
        <v>0</v>
      </c>
      <c r="V51" s="149">
        <v>0</v>
      </c>
      <c r="W51" s="149">
        <v>0</v>
      </c>
      <c r="X51" s="149">
        <v>0</v>
      </c>
      <c r="Y51" s="149"/>
      <c r="Z51" s="149"/>
      <c r="AA51" s="149">
        <v>5.7</v>
      </c>
      <c r="AB51" s="149"/>
      <c r="AC51" s="149"/>
      <c r="AD51" s="60">
        <v>2022</v>
      </c>
      <c r="AE51" s="464">
        <v>1</v>
      </c>
      <c r="AF51" s="260">
        <v>10000</v>
      </c>
      <c r="AG51" s="149" t="s">
        <v>455</v>
      </c>
      <c r="AH51" s="149" t="s">
        <v>303</v>
      </c>
      <c r="AI51" s="149">
        <v>3</v>
      </c>
      <c r="AJ51" s="149">
        <v>2</v>
      </c>
      <c r="AK51" s="149">
        <v>1</v>
      </c>
      <c r="AL51" s="149"/>
      <c r="AM51" s="149" t="s">
        <v>456</v>
      </c>
      <c r="AN51" s="765" t="s">
        <v>1457</v>
      </c>
      <c r="AO51" s="765"/>
      <c r="AP51" s="765"/>
      <c r="AQ51" s="765"/>
      <c r="AR51" s="765"/>
      <c r="AS51" s="55"/>
      <c r="AT51" s="55" t="s">
        <v>1458</v>
      </c>
      <c r="AU51" s="223" t="s">
        <v>1459</v>
      </c>
      <c r="AV51" s="55"/>
      <c r="AW51" s="55" t="s">
        <v>1271</v>
      </c>
      <c r="AX51" s="55" t="s">
        <v>1439</v>
      </c>
    </row>
    <row r="52" spans="1:50" s="198" customFormat="1" ht="100.5" customHeight="1">
      <c r="A52" s="236" t="s">
        <v>463</v>
      </c>
      <c r="B52" s="236" t="s">
        <v>464</v>
      </c>
      <c r="C52" s="236">
        <v>15</v>
      </c>
      <c r="D52" s="236">
        <v>3200517</v>
      </c>
      <c r="E52" s="237">
        <v>0.6</v>
      </c>
      <c r="F52" s="237">
        <v>0.23</v>
      </c>
      <c r="G52" s="238">
        <v>29560</v>
      </c>
      <c r="H52" s="239">
        <v>4</v>
      </c>
      <c r="I52" s="140" t="s">
        <v>478</v>
      </c>
      <c r="J52" s="125" t="s">
        <v>1460</v>
      </c>
      <c r="K52" s="125"/>
      <c r="L52" s="140" t="s">
        <v>479</v>
      </c>
      <c r="M52" s="140" t="s">
        <v>480</v>
      </c>
      <c r="N52" s="140"/>
      <c r="O52" s="140"/>
      <c r="P52" s="140">
        <v>4</v>
      </c>
      <c r="Q52" s="140">
        <v>1</v>
      </c>
      <c r="R52" s="140">
        <v>0</v>
      </c>
      <c r="S52" s="140">
        <v>0</v>
      </c>
      <c r="T52" s="140">
        <v>0</v>
      </c>
      <c r="U52" s="140">
        <v>0</v>
      </c>
      <c r="V52" s="140">
        <v>0</v>
      </c>
      <c r="W52" s="140">
        <v>0</v>
      </c>
      <c r="X52" s="140">
        <v>0</v>
      </c>
      <c r="Y52" s="140"/>
      <c r="Z52" s="140"/>
      <c r="AA52" s="140">
        <v>4.9000000000000004</v>
      </c>
      <c r="AB52" s="140"/>
      <c r="AC52" s="140"/>
      <c r="AD52" s="266">
        <v>43282</v>
      </c>
      <c r="AE52" s="470">
        <v>0</v>
      </c>
      <c r="AF52" s="246">
        <v>6000</v>
      </c>
      <c r="AG52" s="267">
        <v>6000</v>
      </c>
      <c r="AH52" s="267" t="s">
        <v>482</v>
      </c>
      <c r="AI52" s="140">
        <v>0</v>
      </c>
      <c r="AJ52" s="140">
        <v>1</v>
      </c>
      <c r="AK52" s="140">
        <v>1</v>
      </c>
      <c r="AL52" s="140" t="s">
        <v>483</v>
      </c>
      <c r="AM52" s="140" t="s">
        <v>174</v>
      </c>
      <c r="AN52" s="140" t="s">
        <v>1461</v>
      </c>
      <c r="AO52" s="140"/>
      <c r="AP52" s="140"/>
      <c r="AQ52" s="140"/>
      <c r="AR52" s="140"/>
      <c r="AS52" s="140"/>
      <c r="AT52" s="140" t="s">
        <v>1462</v>
      </c>
      <c r="AU52" s="120" t="s">
        <v>1463</v>
      </c>
      <c r="AV52" s="124" t="s">
        <v>1377</v>
      </c>
      <c r="AW52" s="140" t="s">
        <v>1272</v>
      </c>
      <c r="AX52" s="140" t="s">
        <v>1439</v>
      </c>
    </row>
    <row r="53" spans="1:50" s="198" customFormat="1" ht="100.5" customHeight="1">
      <c r="A53" s="236"/>
      <c r="B53" s="236"/>
      <c r="C53" s="236">
        <v>15</v>
      </c>
      <c r="D53" s="236">
        <v>3200517</v>
      </c>
      <c r="E53" s="237">
        <v>0.6</v>
      </c>
      <c r="F53" s="237">
        <v>0.23</v>
      </c>
      <c r="G53" s="238">
        <v>29561</v>
      </c>
      <c r="H53" s="239"/>
      <c r="I53" s="140" t="s">
        <v>472</v>
      </c>
      <c r="J53" s="125" t="s">
        <v>1464</v>
      </c>
      <c r="K53" s="125"/>
      <c r="L53" s="140" t="s">
        <v>473</v>
      </c>
      <c r="M53" s="140" t="s">
        <v>474</v>
      </c>
      <c r="N53" s="140">
        <v>2</v>
      </c>
      <c r="O53" s="140"/>
      <c r="P53" s="140">
        <v>9</v>
      </c>
      <c r="Q53" s="140">
        <v>1</v>
      </c>
      <c r="R53" s="140">
        <v>0</v>
      </c>
      <c r="S53" s="140">
        <v>0</v>
      </c>
      <c r="T53" s="140">
        <v>0</v>
      </c>
      <c r="U53" s="140">
        <v>0</v>
      </c>
      <c r="V53" s="140">
        <v>0</v>
      </c>
      <c r="W53" s="140">
        <v>0</v>
      </c>
      <c r="X53" s="140">
        <v>0</v>
      </c>
      <c r="Y53" s="140"/>
      <c r="Z53" s="140"/>
      <c r="AA53" s="140">
        <v>4.9000000000000004</v>
      </c>
      <c r="AB53" s="140"/>
      <c r="AC53" s="140"/>
      <c r="AD53" s="268">
        <v>2016</v>
      </c>
      <c r="AE53" s="485">
        <v>0</v>
      </c>
      <c r="AF53" s="122" t="s">
        <v>476</v>
      </c>
      <c r="AG53" s="247">
        <v>50000</v>
      </c>
      <c r="AH53" s="136" t="s">
        <v>174</v>
      </c>
      <c r="AI53" s="136">
        <v>3</v>
      </c>
      <c r="AJ53" s="136">
        <v>1</v>
      </c>
      <c r="AK53" s="136">
        <v>1</v>
      </c>
      <c r="AL53" s="140" t="s">
        <v>477</v>
      </c>
      <c r="AM53" s="140" t="s">
        <v>174</v>
      </c>
      <c r="AN53" s="140" t="s">
        <v>1465</v>
      </c>
      <c r="AO53" s="140"/>
      <c r="AP53" s="140"/>
      <c r="AQ53" s="140"/>
      <c r="AR53" s="140"/>
      <c r="AS53" s="140"/>
      <c r="AT53" s="140" t="s">
        <v>1466</v>
      </c>
      <c r="AU53" s="120" t="s">
        <v>1467</v>
      </c>
      <c r="AV53" s="140" t="s">
        <v>1382</v>
      </c>
      <c r="AW53" s="140" t="s">
        <v>1272</v>
      </c>
      <c r="AX53" s="140" t="s">
        <v>1439</v>
      </c>
    </row>
    <row r="54" spans="1:50" s="198" customFormat="1" ht="100.5" customHeight="1">
      <c r="A54" s="236"/>
      <c r="B54" s="236"/>
      <c r="C54" s="236">
        <v>15</v>
      </c>
      <c r="D54" s="236">
        <v>3200517</v>
      </c>
      <c r="E54" s="237">
        <v>0.6</v>
      </c>
      <c r="F54" s="237">
        <v>0.23</v>
      </c>
      <c r="G54" s="238">
        <v>29562</v>
      </c>
      <c r="H54" s="239"/>
      <c r="I54" s="140" t="s">
        <v>466</v>
      </c>
      <c r="J54" s="120" t="s">
        <v>1468</v>
      </c>
      <c r="K54" s="120"/>
      <c r="L54" s="136" t="s">
        <v>467</v>
      </c>
      <c r="M54" s="140" t="s">
        <v>468</v>
      </c>
      <c r="N54" s="140"/>
      <c r="O54" s="140"/>
      <c r="P54" s="140">
        <v>1</v>
      </c>
      <c r="Q54" s="140">
        <v>1</v>
      </c>
      <c r="R54" s="140">
        <v>0</v>
      </c>
      <c r="S54" s="140">
        <v>0</v>
      </c>
      <c r="T54" s="140">
        <v>0</v>
      </c>
      <c r="U54" s="140">
        <v>0</v>
      </c>
      <c r="V54" s="140">
        <v>0</v>
      </c>
      <c r="W54" s="140">
        <v>1</v>
      </c>
      <c r="X54" s="140">
        <v>0</v>
      </c>
      <c r="Y54" s="140"/>
      <c r="Z54" s="140"/>
      <c r="AA54" s="140">
        <v>4.9000000000000004</v>
      </c>
      <c r="AB54" s="140"/>
      <c r="AC54" s="140"/>
      <c r="AD54" s="138">
        <v>2014</v>
      </c>
      <c r="AE54" s="470">
        <v>0</v>
      </c>
      <c r="AF54" s="246">
        <v>40000</v>
      </c>
      <c r="AG54" s="140" t="s">
        <v>470</v>
      </c>
      <c r="AH54" s="140" t="s">
        <v>174</v>
      </c>
      <c r="AI54" s="140">
        <v>1</v>
      </c>
      <c r="AJ54" s="140">
        <v>1</v>
      </c>
      <c r="AK54" s="140">
        <v>1</v>
      </c>
      <c r="AL54" s="140" t="s">
        <v>471</v>
      </c>
      <c r="AM54" s="140" t="s">
        <v>174</v>
      </c>
      <c r="AN54" s="125" t="s">
        <v>1469</v>
      </c>
      <c r="AO54" s="140"/>
      <c r="AP54" s="140"/>
      <c r="AQ54" s="140"/>
      <c r="AR54" s="140"/>
      <c r="AS54" s="140"/>
      <c r="AT54" s="124" t="s">
        <v>1462</v>
      </c>
      <c r="AU54" s="248" t="s">
        <v>1463</v>
      </c>
      <c r="AV54" s="124" t="s">
        <v>1382</v>
      </c>
      <c r="AW54" s="140" t="s">
        <v>1272</v>
      </c>
      <c r="AX54" s="140" t="s">
        <v>1439</v>
      </c>
    </row>
    <row r="55" spans="1:50" s="205" customFormat="1" ht="100.5" customHeight="1">
      <c r="A55" s="269"/>
      <c r="B55" s="269"/>
      <c r="C55" s="269">
        <v>15</v>
      </c>
      <c r="D55" s="269">
        <v>3200517</v>
      </c>
      <c r="E55" s="527">
        <v>0.6</v>
      </c>
      <c r="F55" s="527">
        <v>0.23</v>
      </c>
      <c r="G55" s="528">
        <v>29563</v>
      </c>
      <c r="H55" s="270"/>
      <c r="I55" s="204" t="s">
        <v>484</v>
      </c>
      <c r="J55" s="201" t="s">
        <v>1470</v>
      </c>
      <c r="K55" s="201"/>
      <c r="L55" s="204" t="s">
        <v>485</v>
      </c>
      <c r="M55" s="204" t="s">
        <v>486</v>
      </c>
      <c r="N55" s="204">
        <v>2</v>
      </c>
      <c r="O55" s="204"/>
      <c r="P55" s="204">
        <v>0</v>
      </c>
      <c r="Q55" s="204">
        <v>0</v>
      </c>
      <c r="R55" s="204">
        <v>0</v>
      </c>
      <c r="S55" s="204">
        <v>1</v>
      </c>
      <c r="T55" s="204">
        <v>0</v>
      </c>
      <c r="U55" s="204">
        <v>0</v>
      </c>
      <c r="V55" s="204">
        <v>0</v>
      </c>
      <c r="W55" s="204">
        <v>0</v>
      </c>
      <c r="X55" s="204">
        <v>1</v>
      </c>
      <c r="Y55" s="204"/>
      <c r="Z55" s="204"/>
      <c r="AA55" s="204">
        <v>4.9000000000000004</v>
      </c>
      <c r="AB55" s="204"/>
      <c r="AC55" s="204"/>
      <c r="AD55" s="271">
        <v>2013</v>
      </c>
      <c r="AE55" s="486">
        <v>0</v>
      </c>
      <c r="AF55" s="272" t="s">
        <v>488</v>
      </c>
      <c r="AG55" s="204" t="s">
        <v>489</v>
      </c>
      <c r="AH55" s="204" t="s">
        <v>174</v>
      </c>
      <c r="AI55" s="204">
        <v>0</v>
      </c>
      <c r="AJ55" s="204">
        <v>1</v>
      </c>
      <c r="AK55" s="204">
        <v>1</v>
      </c>
      <c r="AL55" s="204" t="s">
        <v>490</v>
      </c>
      <c r="AM55" s="204" t="s">
        <v>153</v>
      </c>
      <c r="AN55" s="204" t="s">
        <v>1471</v>
      </c>
      <c r="AO55" s="204"/>
      <c r="AP55" s="204"/>
      <c r="AQ55" s="204"/>
      <c r="AR55" s="204"/>
      <c r="AS55" s="204"/>
      <c r="AT55" s="273" t="s">
        <v>1462</v>
      </c>
      <c r="AU55" s="274" t="s">
        <v>1463</v>
      </c>
      <c r="AV55" s="273" t="s">
        <v>1382</v>
      </c>
      <c r="AW55" s="204" t="s">
        <v>1272</v>
      </c>
      <c r="AX55" s="204" t="s">
        <v>1439</v>
      </c>
    </row>
    <row r="56" spans="1:50" s="153" customFormat="1" ht="100.5" customHeight="1">
      <c r="A56" s="275" t="s">
        <v>491</v>
      </c>
      <c r="B56" s="275" t="s">
        <v>492</v>
      </c>
      <c r="C56" s="275">
        <v>16</v>
      </c>
      <c r="D56" s="275">
        <v>2937150</v>
      </c>
      <c r="E56" s="422"/>
      <c r="F56" s="422"/>
      <c r="G56" s="422"/>
      <c r="H56" s="276">
        <v>3</v>
      </c>
      <c r="I56" s="23" t="s">
        <v>493</v>
      </c>
      <c r="J56" s="17" t="s">
        <v>1472</v>
      </c>
      <c r="K56" s="17"/>
      <c r="L56" s="23" t="s">
        <v>494</v>
      </c>
      <c r="M56" s="23" t="s">
        <v>495</v>
      </c>
      <c r="N56" s="23">
        <v>2</v>
      </c>
      <c r="O56" s="23"/>
      <c r="P56" s="23">
        <v>2</v>
      </c>
      <c r="Q56" s="23">
        <v>1</v>
      </c>
      <c r="R56" s="23">
        <v>0</v>
      </c>
      <c r="S56" s="23">
        <v>0</v>
      </c>
      <c r="T56" s="23">
        <v>0</v>
      </c>
      <c r="U56" s="23">
        <v>0</v>
      </c>
      <c r="V56" s="23">
        <v>0</v>
      </c>
      <c r="W56" s="23">
        <v>0</v>
      </c>
      <c r="X56" s="23">
        <v>0</v>
      </c>
      <c r="Y56" s="23"/>
      <c r="Z56" s="23"/>
      <c r="AA56" s="23">
        <v>5.8</v>
      </c>
      <c r="AB56" s="23"/>
      <c r="AC56" s="23"/>
      <c r="AD56" s="277">
        <v>2020</v>
      </c>
      <c r="AE56" s="487">
        <v>1</v>
      </c>
      <c r="AF56" s="278"/>
      <c r="AG56" s="23" t="s">
        <v>497</v>
      </c>
      <c r="AH56" s="23"/>
      <c r="AI56" s="23">
        <v>3</v>
      </c>
      <c r="AJ56" s="23">
        <v>2</v>
      </c>
      <c r="AK56" s="23">
        <v>1</v>
      </c>
      <c r="AL56" s="23" t="s">
        <v>498</v>
      </c>
      <c r="AM56" s="23" t="s">
        <v>196</v>
      </c>
      <c r="AN56" s="782" t="s">
        <v>1473</v>
      </c>
      <c r="AO56" s="782"/>
      <c r="AP56" s="782"/>
      <c r="AQ56" s="782"/>
      <c r="AR56" s="782"/>
      <c r="AS56" s="23" t="s">
        <v>1474</v>
      </c>
      <c r="AT56" s="23" t="s">
        <v>1475</v>
      </c>
      <c r="AU56" s="17" t="s">
        <v>1476</v>
      </c>
      <c r="AV56" s="23"/>
      <c r="AW56" s="23" t="s">
        <v>1271</v>
      </c>
      <c r="AX56" s="23" t="s">
        <v>1439</v>
      </c>
    </row>
    <row r="57" spans="1:50" s="153" customFormat="1" ht="100.5" customHeight="1">
      <c r="A57" s="275"/>
      <c r="B57" s="275"/>
      <c r="C57" s="275">
        <v>16</v>
      </c>
      <c r="D57" s="275"/>
      <c r="E57" s="422"/>
      <c r="F57" s="422"/>
      <c r="G57" s="422"/>
      <c r="H57" s="276"/>
      <c r="I57" s="23" t="s">
        <v>499</v>
      </c>
      <c r="J57" s="279"/>
      <c r="K57" s="279"/>
      <c r="L57" s="23" t="s">
        <v>500</v>
      </c>
      <c r="M57" s="23" t="s">
        <v>501</v>
      </c>
      <c r="N57" s="23">
        <v>2</v>
      </c>
      <c r="O57" s="23"/>
      <c r="P57" s="23">
        <v>9</v>
      </c>
      <c r="Q57" s="23">
        <v>1</v>
      </c>
      <c r="R57" s="23">
        <v>0</v>
      </c>
      <c r="S57" s="23">
        <v>0</v>
      </c>
      <c r="T57" s="23">
        <v>0</v>
      </c>
      <c r="U57" s="23">
        <v>0</v>
      </c>
      <c r="V57" s="23">
        <v>0</v>
      </c>
      <c r="W57" s="23">
        <v>0</v>
      </c>
      <c r="X57" s="23">
        <v>0</v>
      </c>
      <c r="Y57" s="23"/>
      <c r="Z57" s="23"/>
      <c r="AA57" s="23">
        <v>5.8</v>
      </c>
      <c r="AB57" s="23"/>
      <c r="AC57" s="23"/>
      <c r="AD57" s="280">
        <v>2011</v>
      </c>
      <c r="AE57" s="488">
        <v>0</v>
      </c>
      <c r="AF57" s="180"/>
      <c r="AG57" s="23" t="s">
        <v>502</v>
      </c>
      <c r="AH57" s="23" t="s">
        <v>174</v>
      </c>
      <c r="AI57" s="23">
        <v>3</v>
      </c>
      <c r="AJ57" s="23">
        <v>2</v>
      </c>
      <c r="AK57" s="23">
        <v>1</v>
      </c>
      <c r="AL57" s="23" t="s">
        <v>234</v>
      </c>
      <c r="AM57" s="23" t="s">
        <v>503</v>
      </c>
      <c r="AN57" s="773" t="s">
        <v>1477</v>
      </c>
      <c r="AO57" s="773"/>
      <c r="AP57" s="773"/>
      <c r="AQ57" s="773"/>
      <c r="AR57" s="773"/>
      <c r="AS57" s="23"/>
      <c r="AT57" s="23"/>
      <c r="AU57" s="17" t="s">
        <v>1478</v>
      </c>
      <c r="AV57" s="23"/>
      <c r="AW57" s="23" t="s">
        <v>1271</v>
      </c>
      <c r="AX57" s="23" t="s">
        <v>1439</v>
      </c>
    </row>
    <row r="58" spans="1:50" s="153" customFormat="1" ht="100.5" customHeight="1">
      <c r="A58" s="275"/>
      <c r="B58" s="275"/>
      <c r="C58" s="275">
        <v>16</v>
      </c>
      <c r="D58" s="275"/>
      <c r="E58" s="422"/>
      <c r="F58" s="422"/>
      <c r="G58" s="422"/>
      <c r="H58" s="276"/>
      <c r="I58" s="23" t="s">
        <v>504</v>
      </c>
      <c r="J58" s="279"/>
      <c r="K58" s="279"/>
      <c r="L58" s="23" t="s">
        <v>505</v>
      </c>
      <c r="M58" s="55" t="s">
        <v>506</v>
      </c>
      <c r="N58" s="55">
        <v>2</v>
      </c>
      <c r="O58" s="55"/>
      <c r="P58" s="55">
        <v>0</v>
      </c>
      <c r="Q58" s="55">
        <v>0</v>
      </c>
      <c r="R58" s="55">
        <v>0</v>
      </c>
      <c r="S58" s="55">
        <v>0</v>
      </c>
      <c r="T58" s="55">
        <v>0</v>
      </c>
      <c r="U58" s="55">
        <v>0</v>
      </c>
      <c r="V58" s="55">
        <v>1</v>
      </c>
      <c r="W58" s="55">
        <v>0</v>
      </c>
      <c r="X58" s="55">
        <v>0</v>
      </c>
      <c r="Y58" s="55"/>
      <c r="Z58" s="55"/>
      <c r="AA58" s="55">
        <v>5.8</v>
      </c>
      <c r="AB58" s="55"/>
      <c r="AC58" s="55"/>
      <c r="AD58" s="281">
        <v>2012</v>
      </c>
      <c r="AE58" s="467">
        <v>0</v>
      </c>
      <c r="AF58" s="57"/>
      <c r="AG58" s="23" t="s">
        <v>508</v>
      </c>
      <c r="AH58" s="23"/>
      <c r="AI58" s="23">
        <v>3</v>
      </c>
      <c r="AJ58" s="23">
        <v>5</v>
      </c>
      <c r="AK58" s="23">
        <v>0</v>
      </c>
      <c r="AL58" s="23" t="s">
        <v>234</v>
      </c>
      <c r="AM58" s="23" t="s">
        <v>509</v>
      </c>
      <c r="AN58" s="774" t="s">
        <v>1479</v>
      </c>
      <c r="AO58" s="774"/>
      <c r="AP58" s="774"/>
      <c r="AQ58" s="774"/>
      <c r="AR58" s="774"/>
      <c r="AS58" s="23" t="s">
        <v>1480</v>
      </c>
      <c r="AT58" s="23"/>
      <c r="AU58" s="17" t="s">
        <v>1481</v>
      </c>
      <c r="AV58" s="23"/>
      <c r="AW58" s="161" t="s">
        <v>1271</v>
      </c>
      <c r="AX58" s="23" t="s">
        <v>1439</v>
      </c>
    </row>
    <row r="59" spans="1:50" s="283" customFormat="1" ht="100.5" customHeight="1">
      <c r="A59" s="282" t="s">
        <v>510</v>
      </c>
      <c r="B59" s="282" t="s">
        <v>511</v>
      </c>
      <c r="C59" s="282">
        <v>17</v>
      </c>
      <c r="D59" s="282">
        <v>4512310</v>
      </c>
      <c r="E59" s="529"/>
      <c r="F59" s="529"/>
      <c r="G59" s="529"/>
      <c r="H59" s="284">
        <v>1</v>
      </c>
      <c r="I59" s="285" t="s">
        <v>512</v>
      </c>
      <c r="J59" s="286" t="s">
        <v>1355</v>
      </c>
      <c r="K59" s="286" t="s">
        <v>1482</v>
      </c>
      <c r="L59" s="285" t="s">
        <v>513</v>
      </c>
      <c r="M59" s="285" t="s">
        <v>514</v>
      </c>
      <c r="N59" s="285">
        <v>2</v>
      </c>
      <c r="O59" s="285"/>
      <c r="P59" s="285">
        <v>9</v>
      </c>
      <c r="Q59" s="285">
        <v>1</v>
      </c>
      <c r="R59" s="285">
        <v>0</v>
      </c>
      <c r="S59" s="285">
        <v>0</v>
      </c>
      <c r="T59" s="285">
        <v>0</v>
      </c>
      <c r="U59" s="285">
        <v>0</v>
      </c>
      <c r="V59" s="285">
        <v>0</v>
      </c>
      <c r="W59" s="285">
        <v>1</v>
      </c>
      <c r="X59" s="285">
        <v>1</v>
      </c>
      <c r="Y59" s="285"/>
      <c r="Z59" s="285"/>
      <c r="AA59" s="285">
        <v>5.9</v>
      </c>
      <c r="AB59" s="285"/>
      <c r="AC59" s="285"/>
      <c r="AD59" s="284">
        <v>2003</v>
      </c>
      <c r="AE59" s="489">
        <v>0</v>
      </c>
      <c r="AF59" s="287" t="s">
        <v>515</v>
      </c>
      <c r="AG59" s="288" t="s">
        <v>1483</v>
      </c>
      <c r="AH59" s="288" t="s">
        <v>517</v>
      </c>
      <c r="AI59" s="288">
        <v>3</v>
      </c>
      <c r="AJ59" s="288">
        <v>2</v>
      </c>
      <c r="AK59" s="288">
        <v>1</v>
      </c>
      <c r="AL59" s="285" t="s">
        <v>518</v>
      </c>
      <c r="AM59" s="285" t="s">
        <v>519</v>
      </c>
      <c r="AN59" s="783" t="s">
        <v>1484</v>
      </c>
      <c r="AO59" s="783"/>
      <c r="AP59" s="783"/>
      <c r="AQ59" s="783"/>
      <c r="AR59" s="783"/>
      <c r="AS59" s="285"/>
      <c r="AT59" s="285" t="s">
        <v>1485</v>
      </c>
      <c r="AU59" s="289" t="s">
        <v>1486</v>
      </c>
      <c r="AV59" s="285"/>
      <c r="AW59" s="251" t="s">
        <v>1271</v>
      </c>
      <c r="AX59" s="285" t="s">
        <v>1439</v>
      </c>
    </row>
    <row r="60" spans="1:50" s="153" customFormat="1" ht="100.5" customHeight="1">
      <c r="A60" s="275" t="s">
        <v>520</v>
      </c>
      <c r="B60" s="275" t="s">
        <v>521</v>
      </c>
      <c r="C60" s="275">
        <v>18</v>
      </c>
      <c r="D60" s="275">
        <v>4590241</v>
      </c>
      <c r="E60" s="290">
        <v>0.53</v>
      </c>
      <c r="F60" s="290">
        <v>0.14000000000000001</v>
      </c>
      <c r="G60" s="291">
        <v>26284</v>
      </c>
      <c r="H60" s="281">
        <v>2</v>
      </c>
      <c r="I60" s="23" t="s">
        <v>532</v>
      </c>
      <c r="J60" s="279"/>
      <c r="K60" s="279"/>
      <c r="L60" s="23" t="s">
        <v>533</v>
      </c>
      <c r="M60" s="23" t="s">
        <v>534</v>
      </c>
      <c r="N60" s="23">
        <v>2</v>
      </c>
      <c r="O60" s="23">
        <v>3</v>
      </c>
      <c r="P60" s="23">
        <v>0</v>
      </c>
      <c r="Q60" s="23">
        <v>0</v>
      </c>
      <c r="R60" s="23">
        <v>0</v>
      </c>
      <c r="S60" s="23">
        <v>0</v>
      </c>
      <c r="T60" s="23">
        <v>1</v>
      </c>
      <c r="U60" s="23">
        <v>0</v>
      </c>
      <c r="V60" s="23">
        <v>0</v>
      </c>
      <c r="W60" s="23">
        <v>0</v>
      </c>
      <c r="X60" s="23">
        <v>0</v>
      </c>
      <c r="Y60" s="23"/>
      <c r="Z60" s="23"/>
      <c r="AA60" s="23">
        <v>6.1</v>
      </c>
      <c r="AB60" s="23"/>
      <c r="AC60" s="23"/>
      <c r="AD60" s="281">
        <v>2006</v>
      </c>
      <c r="AE60" s="467">
        <v>0</v>
      </c>
      <c r="AF60" s="293"/>
      <c r="AG60" s="279" t="s">
        <v>536</v>
      </c>
      <c r="AH60" s="279"/>
      <c r="AI60" s="279">
        <v>1</v>
      </c>
      <c r="AJ60" s="279"/>
      <c r="AK60" s="279">
        <v>1</v>
      </c>
      <c r="AL60" s="23" t="s">
        <v>119</v>
      </c>
      <c r="AM60" s="23" t="s">
        <v>537</v>
      </c>
      <c r="AN60" s="773" t="s">
        <v>1487</v>
      </c>
      <c r="AO60" s="773"/>
      <c r="AP60" s="773"/>
      <c r="AQ60" s="773"/>
      <c r="AR60" s="773"/>
      <c r="AS60" s="23" t="s">
        <v>1488</v>
      </c>
      <c r="AT60" s="23" t="s">
        <v>1489</v>
      </c>
      <c r="AU60" s="23" t="s">
        <v>1490</v>
      </c>
      <c r="AV60" s="23"/>
      <c r="AW60" s="23" t="s">
        <v>1271</v>
      </c>
      <c r="AX60" s="23" t="s">
        <v>1272</v>
      </c>
    </row>
    <row r="61" spans="1:50" s="153" customFormat="1" ht="100.5" customHeight="1">
      <c r="A61" s="275"/>
      <c r="B61" s="275"/>
      <c r="C61" s="275">
        <v>18</v>
      </c>
      <c r="D61" s="275"/>
      <c r="E61" s="290">
        <v>0.53</v>
      </c>
      <c r="F61" s="290">
        <v>0.14000000000000001</v>
      </c>
      <c r="G61" s="291">
        <v>26285</v>
      </c>
      <c r="H61" s="276"/>
      <c r="I61" s="23" t="s">
        <v>522</v>
      </c>
      <c r="J61" s="210" t="s">
        <v>1491</v>
      </c>
      <c r="K61" s="210"/>
      <c r="L61" s="23" t="s">
        <v>523</v>
      </c>
      <c r="M61" s="23" t="s">
        <v>524</v>
      </c>
      <c r="N61" s="23">
        <v>2</v>
      </c>
      <c r="O61" s="23"/>
      <c r="P61" s="23">
        <v>9</v>
      </c>
      <c r="Q61" s="23">
        <v>1</v>
      </c>
      <c r="R61" s="23">
        <v>0</v>
      </c>
      <c r="S61" s="23">
        <v>0</v>
      </c>
      <c r="T61" s="23">
        <v>0</v>
      </c>
      <c r="U61" s="23">
        <v>0</v>
      </c>
      <c r="V61" s="23">
        <v>0</v>
      </c>
      <c r="W61" s="23">
        <v>1</v>
      </c>
      <c r="X61" s="23">
        <v>1</v>
      </c>
      <c r="Y61" s="23"/>
      <c r="Z61" s="23"/>
      <c r="AA61" s="23">
        <v>6.1</v>
      </c>
      <c r="AB61" s="23"/>
      <c r="AC61" s="23"/>
      <c r="AD61" s="280" t="s">
        <v>1492</v>
      </c>
      <c r="AE61" s="488">
        <v>0</v>
      </c>
      <c r="AF61" s="124"/>
      <c r="AG61" s="23" t="s">
        <v>525</v>
      </c>
      <c r="AH61" s="23"/>
      <c r="AI61" s="23">
        <v>1</v>
      </c>
      <c r="AJ61" s="23">
        <v>3</v>
      </c>
      <c r="AK61" s="23">
        <v>1</v>
      </c>
      <c r="AL61" s="23" t="s">
        <v>119</v>
      </c>
      <c r="AM61" s="23" t="s">
        <v>526</v>
      </c>
      <c r="AN61" s="782" t="s">
        <v>1493</v>
      </c>
      <c r="AO61" s="782"/>
      <c r="AP61" s="782"/>
      <c r="AQ61" s="782"/>
      <c r="AR61" s="782"/>
      <c r="AS61" s="23" t="s">
        <v>1494</v>
      </c>
      <c r="AT61" s="23"/>
      <c r="AU61" s="23"/>
      <c r="AV61" s="23"/>
      <c r="AW61" s="23" t="s">
        <v>1271</v>
      </c>
      <c r="AX61" s="23" t="s">
        <v>1272</v>
      </c>
    </row>
    <row r="62" spans="1:50" s="162" customFormat="1" ht="100.5" customHeight="1">
      <c r="A62" s="294"/>
      <c r="B62" s="294"/>
      <c r="C62" s="294">
        <v>18</v>
      </c>
      <c r="D62" s="294"/>
      <c r="E62" s="530">
        <v>0.53</v>
      </c>
      <c r="F62" s="530">
        <v>0.14000000000000001</v>
      </c>
      <c r="G62" s="531">
        <v>26286</v>
      </c>
      <c r="H62" s="295"/>
      <c r="I62" s="296" t="s">
        <v>1495</v>
      </c>
      <c r="J62" s="297" t="s">
        <v>1496</v>
      </c>
      <c r="K62" s="297"/>
      <c r="L62" s="161" t="s">
        <v>528</v>
      </c>
      <c r="M62" s="161" t="s">
        <v>529</v>
      </c>
      <c r="N62" s="161">
        <v>2</v>
      </c>
      <c r="O62" s="161"/>
      <c r="P62" s="161">
        <v>1</v>
      </c>
      <c r="Q62" s="161">
        <v>1</v>
      </c>
      <c r="R62" s="161">
        <v>0</v>
      </c>
      <c r="S62" s="161">
        <v>0</v>
      </c>
      <c r="T62" s="161">
        <v>0</v>
      </c>
      <c r="U62" s="161">
        <v>0</v>
      </c>
      <c r="V62" s="161">
        <v>0</v>
      </c>
      <c r="W62" s="161">
        <v>0</v>
      </c>
      <c r="X62" s="161">
        <v>1</v>
      </c>
      <c r="Y62" s="161"/>
      <c r="Z62" s="161"/>
      <c r="AA62" s="161">
        <v>6.1</v>
      </c>
      <c r="AB62" s="161"/>
      <c r="AC62" s="161"/>
      <c r="AD62" s="298" t="s">
        <v>1497</v>
      </c>
      <c r="AE62" s="490">
        <v>1</v>
      </c>
      <c r="AF62" s="299"/>
      <c r="AG62" s="161" t="s">
        <v>530</v>
      </c>
      <c r="AH62" s="161"/>
      <c r="AI62" s="161">
        <v>1</v>
      </c>
      <c r="AJ62" s="161">
        <v>5</v>
      </c>
      <c r="AK62" s="161">
        <v>1</v>
      </c>
      <c r="AL62" s="161" t="s">
        <v>119</v>
      </c>
      <c r="AM62" s="161" t="s">
        <v>531</v>
      </c>
      <c r="AN62" s="776" t="s">
        <v>1498</v>
      </c>
      <c r="AO62" s="776"/>
      <c r="AP62" s="776"/>
      <c r="AQ62" s="776"/>
      <c r="AR62" s="776"/>
      <c r="AS62" s="161" t="s">
        <v>1300</v>
      </c>
      <c r="AT62" s="161"/>
      <c r="AU62" s="161"/>
      <c r="AV62" s="161"/>
      <c r="AW62" s="161" t="s">
        <v>1271</v>
      </c>
      <c r="AX62" s="161" t="s">
        <v>1272</v>
      </c>
    </row>
    <row r="63" spans="1:50" s="198" customFormat="1" ht="100.5" customHeight="1">
      <c r="A63" s="236" t="s">
        <v>538</v>
      </c>
      <c r="B63" s="236" t="s">
        <v>539</v>
      </c>
      <c r="C63" s="236">
        <v>19</v>
      </c>
      <c r="D63" s="236">
        <v>1385340</v>
      </c>
      <c r="E63" s="422"/>
      <c r="F63" s="422"/>
      <c r="G63" s="422"/>
      <c r="H63" s="239"/>
      <c r="I63" s="140" t="s">
        <v>540</v>
      </c>
      <c r="J63" s="125" t="s">
        <v>1499</v>
      </c>
      <c r="K63" s="125"/>
      <c r="L63" s="140" t="s">
        <v>541</v>
      </c>
      <c r="M63" s="140" t="s">
        <v>542</v>
      </c>
      <c r="N63" s="140">
        <v>2</v>
      </c>
      <c r="O63" s="140"/>
      <c r="P63" s="140">
        <v>6</v>
      </c>
      <c r="Q63" s="140">
        <v>1</v>
      </c>
      <c r="R63" s="140">
        <v>0</v>
      </c>
      <c r="S63" s="140">
        <v>0</v>
      </c>
      <c r="T63" s="140">
        <v>0</v>
      </c>
      <c r="U63" s="140">
        <v>0</v>
      </c>
      <c r="V63" s="140">
        <v>0</v>
      </c>
      <c r="W63" s="140">
        <v>0</v>
      </c>
      <c r="X63" s="140">
        <v>0</v>
      </c>
      <c r="Y63" s="140"/>
      <c r="Z63" s="140"/>
      <c r="AA63" s="140">
        <v>6.1</v>
      </c>
      <c r="AB63" s="140"/>
      <c r="AC63" s="140"/>
      <c r="AD63" s="300">
        <v>2000</v>
      </c>
      <c r="AE63" s="491">
        <v>0</v>
      </c>
      <c r="AF63" s="293"/>
      <c r="AG63" s="140" t="s">
        <v>543</v>
      </c>
      <c r="AH63" s="140"/>
      <c r="AI63" s="140">
        <v>3</v>
      </c>
      <c r="AJ63" s="140">
        <v>1</v>
      </c>
      <c r="AK63" s="140">
        <v>1</v>
      </c>
      <c r="AL63" s="140" t="s">
        <v>234</v>
      </c>
      <c r="AM63" s="140" t="s">
        <v>544</v>
      </c>
      <c r="AN63" s="770" t="s">
        <v>1500</v>
      </c>
      <c r="AO63" s="770"/>
      <c r="AP63" s="770"/>
      <c r="AQ63" s="770"/>
      <c r="AR63" s="770"/>
      <c r="AS63" s="140" t="s">
        <v>1501</v>
      </c>
      <c r="AT63" s="140"/>
      <c r="AU63" s="120" t="s">
        <v>1502</v>
      </c>
      <c r="AV63" s="124" t="s">
        <v>1382</v>
      </c>
      <c r="AW63" s="140" t="s">
        <v>1271</v>
      </c>
      <c r="AX63" s="140" t="s">
        <v>1439</v>
      </c>
    </row>
    <row r="64" spans="1:50" s="198" customFormat="1" ht="100.5" customHeight="1">
      <c r="A64" s="236"/>
      <c r="B64" s="236"/>
      <c r="C64" s="236">
        <v>19</v>
      </c>
      <c r="D64" s="236"/>
      <c r="E64" s="422"/>
      <c r="F64" s="422"/>
      <c r="G64" s="422"/>
      <c r="H64" s="239"/>
      <c r="I64" s="140" t="s">
        <v>558</v>
      </c>
      <c r="J64" s="301" t="s">
        <v>1503</v>
      </c>
      <c r="K64" s="301"/>
      <c r="L64" s="140" t="s">
        <v>559</v>
      </c>
      <c r="M64" s="140" t="s">
        <v>560</v>
      </c>
      <c r="N64" s="140"/>
      <c r="O64" s="140"/>
      <c r="P64" s="140">
        <v>9</v>
      </c>
      <c r="Q64" s="140">
        <v>1</v>
      </c>
      <c r="R64" s="140">
        <v>0</v>
      </c>
      <c r="S64" s="140">
        <v>0</v>
      </c>
      <c r="T64" s="140">
        <v>0</v>
      </c>
      <c r="U64" s="140">
        <v>0</v>
      </c>
      <c r="V64" s="140">
        <v>0</v>
      </c>
      <c r="W64" s="140">
        <v>0</v>
      </c>
      <c r="X64" s="140">
        <v>0</v>
      </c>
      <c r="Y64" s="140"/>
      <c r="Z64" s="140"/>
      <c r="AA64" s="140">
        <v>6.1</v>
      </c>
      <c r="AB64" s="140"/>
      <c r="AC64" s="140"/>
      <c r="AD64" s="300">
        <v>2011</v>
      </c>
      <c r="AE64" s="491">
        <v>0</v>
      </c>
      <c r="AF64" s="293"/>
      <c r="AG64" s="302" t="s">
        <v>562</v>
      </c>
      <c r="AH64" s="302"/>
      <c r="AI64" s="302">
        <v>3</v>
      </c>
      <c r="AJ64" s="302">
        <v>1</v>
      </c>
      <c r="AK64" s="302">
        <v>1</v>
      </c>
      <c r="AL64" s="140" t="s">
        <v>234</v>
      </c>
      <c r="AM64" s="140" t="s">
        <v>563</v>
      </c>
      <c r="AN64" s="120" t="s">
        <v>1500</v>
      </c>
      <c r="AO64" s="140"/>
      <c r="AP64" s="140"/>
      <c r="AQ64" s="140"/>
      <c r="AR64" s="140"/>
      <c r="AS64" s="140" t="s">
        <v>1504</v>
      </c>
      <c r="AT64" s="140"/>
      <c r="AU64" s="120" t="s">
        <v>1502</v>
      </c>
      <c r="AV64" s="124" t="s">
        <v>1382</v>
      </c>
      <c r="AW64" s="140" t="s">
        <v>1271</v>
      </c>
      <c r="AX64" s="140" t="s">
        <v>1439</v>
      </c>
    </row>
    <row r="65" spans="1:50" s="198" customFormat="1" ht="100.5" customHeight="1">
      <c r="A65" s="236"/>
      <c r="B65" s="236"/>
      <c r="C65" s="236">
        <v>19</v>
      </c>
      <c r="D65" s="236"/>
      <c r="E65" s="422"/>
      <c r="F65" s="422"/>
      <c r="G65" s="422"/>
      <c r="H65" s="239"/>
      <c r="I65" s="140" t="s">
        <v>553</v>
      </c>
      <c r="J65" s="125" t="s">
        <v>1505</v>
      </c>
      <c r="K65" s="125"/>
      <c r="L65" s="140" t="s">
        <v>554</v>
      </c>
      <c r="M65" s="140" t="s">
        <v>555</v>
      </c>
      <c r="N65" s="140"/>
      <c r="O65" s="140"/>
      <c r="P65" s="140">
        <v>7</v>
      </c>
      <c r="Q65" s="140">
        <v>1</v>
      </c>
      <c r="R65" s="140">
        <v>0</v>
      </c>
      <c r="S65" s="140">
        <v>0</v>
      </c>
      <c r="T65" s="140">
        <v>0</v>
      </c>
      <c r="U65" s="140">
        <v>0</v>
      </c>
      <c r="V65" s="140">
        <v>0</v>
      </c>
      <c r="W65" s="140">
        <v>0</v>
      </c>
      <c r="X65" s="140">
        <v>0</v>
      </c>
      <c r="Y65" s="140"/>
      <c r="Z65" s="140"/>
      <c r="AA65" s="140">
        <v>6.1</v>
      </c>
      <c r="AB65" s="140"/>
      <c r="AC65" s="140"/>
      <c r="AD65" s="300">
        <v>2009</v>
      </c>
      <c r="AE65" s="491">
        <v>0</v>
      </c>
      <c r="AF65" s="293"/>
      <c r="AG65" s="140" t="s">
        <v>557</v>
      </c>
      <c r="AH65" s="140"/>
      <c r="AI65" s="140">
        <v>3</v>
      </c>
      <c r="AJ65" s="140">
        <v>1</v>
      </c>
      <c r="AK65" s="140">
        <v>1</v>
      </c>
      <c r="AL65" s="140" t="s">
        <v>234</v>
      </c>
      <c r="AM65" s="140" t="s">
        <v>544</v>
      </c>
      <c r="AN65" s="770" t="s">
        <v>1500</v>
      </c>
      <c r="AO65" s="770"/>
      <c r="AP65" s="770"/>
      <c r="AQ65" s="770"/>
      <c r="AR65" s="770"/>
      <c r="AS65" s="140" t="s">
        <v>1506</v>
      </c>
      <c r="AT65" s="140"/>
      <c r="AU65" s="120" t="s">
        <v>1502</v>
      </c>
      <c r="AV65" s="124" t="s">
        <v>1382</v>
      </c>
      <c r="AW65" s="140" t="s">
        <v>1271</v>
      </c>
      <c r="AX65" s="140" t="s">
        <v>1439</v>
      </c>
    </row>
    <row r="66" spans="1:50" s="198" customFormat="1" ht="100.5" customHeight="1">
      <c r="A66" s="236"/>
      <c r="B66" s="236"/>
      <c r="C66" s="236">
        <v>19</v>
      </c>
      <c r="D66" s="236"/>
      <c r="E66" s="422"/>
      <c r="F66" s="422"/>
      <c r="G66" s="422"/>
      <c r="H66" s="239"/>
      <c r="I66" s="140" t="s">
        <v>568</v>
      </c>
      <c r="J66" s="125" t="s">
        <v>1499</v>
      </c>
      <c r="K66" s="125"/>
      <c r="L66" s="140" t="s">
        <v>569</v>
      </c>
      <c r="M66" s="140" t="s">
        <v>570</v>
      </c>
      <c r="N66" s="140">
        <v>1</v>
      </c>
      <c r="O66" s="140"/>
      <c r="P66" s="140">
        <v>0</v>
      </c>
      <c r="Q66" s="140">
        <v>0</v>
      </c>
      <c r="R66" s="140">
        <v>0</v>
      </c>
      <c r="S66" s="140">
        <v>1</v>
      </c>
      <c r="T66" s="140">
        <v>0</v>
      </c>
      <c r="U66" s="140">
        <v>0</v>
      </c>
      <c r="V66" s="140">
        <v>0</v>
      </c>
      <c r="W66" s="140">
        <v>0</v>
      </c>
      <c r="X66" s="140">
        <v>0</v>
      </c>
      <c r="Y66" s="140"/>
      <c r="Z66" s="140"/>
      <c r="AA66" s="140">
        <v>6.1</v>
      </c>
      <c r="AB66" s="140"/>
      <c r="AC66" s="140"/>
      <c r="AD66" s="300">
        <v>2003</v>
      </c>
      <c r="AE66" s="491">
        <v>0</v>
      </c>
      <c r="AF66" s="140"/>
      <c r="AG66" s="140" t="s">
        <v>571</v>
      </c>
      <c r="AH66" s="140"/>
      <c r="AI66" s="140">
        <v>3</v>
      </c>
      <c r="AJ66" s="140">
        <v>1</v>
      </c>
      <c r="AK66" s="140">
        <v>1</v>
      </c>
      <c r="AL66" s="140" t="s">
        <v>234</v>
      </c>
      <c r="AM66" s="140" t="s">
        <v>544</v>
      </c>
      <c r="AN66" s="769" t="s">
        <v>1507</v>
      </c>
      <c r="AO66" s="769"/>
      <c r="AP66" s="769"/>
      <c r="AQ66" s="769"/>
      <c r="AR66" s="769"/>
      <c r="AS66" s="140"/>
      <c r="AT66" s="140"/>
      <c r="AU66" s="120" t="s">
        <v>1502</v>
      </c>
      <c r="AV66" s="124" t="s">
        <v>1382</v>
      </c>
      <c r="AW66" s="140" t="s">
        <v>1271</v>
      </c>
      <c r="AX66" s="140" t="s">
        <v>1439</v>
      </c>
    </row>
    <row r="67" spans="1:50" s="198" customFormat="1" ht="100.5" customHeight="1">
      <c r="A67" s="236"/>
      <c r="B67" s="236"/>
      <c r="C67" s="236">
        <v>19</v>
      </c>
      <c r="D67" s="236"/>
      <c r="E67" s="422"/>
      <c r="F67" s="422"/>
      <c r="G67" s="422"/>
      <c r="H67" s="239"/>
      <c r="I67" s="140" t="s">
        <v>545</v>
      </c>
      <c r="J67" s="301" t="s">
        <v>1508</v>
      </c>
      <c r="K67" s="301"/>
      <c r="L67" s="126" t="s">
        <v>546</v>
      </c>
      <c r="M67" s="126" t="s">
        <v>547</v>
      </c>
      <c r="N67" s="126"/>
      <c r="O67" s="126"/>
      <c r="P67" s="126">
        <v>0</v>
      </c>
      <c r="Q67" s="126">
        <v>0</v>
      </c>
      <c r="R67" s="126">
        <v>0</v>
      </c>
      <c r="S67" s="126">
        <v>0</v>
      </c>
      <c r="T67" s="126">
        <v>0</v>
      </c>
      <c r="U67" s="126">
        <v>0</v>
      </c>
      <c r="V67" s="126">
        <v>1</v>
      </c>
      <c r="W67" s="126">
        <v>0</v>
      </c>
      <c r="X67" s="126">
        <v>0</v>
      </c>
      <c r="Y67" s="126"/>
      <c r="Z67" s="126"/>
      <c r="AA67" s="126">
        <v>6.1</v>
      </c>
      <c r="AB67" s="126"/>
      <c r="AC67" s="126"/>
      <c r="AD67" s="300">
        <v>2008</v>
      </c>
      <c r="AE67" s="491">
        <v>0</v>
      </c>
      <c r="AF67" s="128"/>
      <c r="AG67" s="140" t="s">
        <v>550</v>
      </c>
      <c r="AH67" s="140"/>
      <c r="AI67" s="140">
        <v>3</v>
      </c>
      <c r="AJ67" s="140">
        <v>1</v>
      </c>
      <c r="AK67" s="140">
        <v>1</v>
      </c>
      <c r="AL67" s="140" t="s">
        <v>551</v>
      </c>
      <c r="AM67" s="140" t="s">
        <v>1509</v>
      </c>
      <c r="AN67" s="770" t="s">
        <v>1510</v>
      </c>
      <c r="AO67" s="770"/>
      <c r="AP67" s="770"/>
      <c r="AQ67" s="770"/>
      <c r="AR67" s="770"/>
      <c r="AS67" s="140" t="s">
        <v>1511</v>
      </c>
      <c r="AT67" s="140"/>
      <c r="AU67" s="303" t="s">
        <v>1512</v>
      </c>
      <c r="AV67" s="140"/>
      <c r="AW67" s="140" t="s">
        <v>1271</v>
      </c>
      <c r="AX67" s="140" t="s">
        <v>1272</v>
      </c>
    </row>
    <row r="68" spans="1:50" s="305" customFormat="1" ht="100.5" customHeight="1">
      <c r="A68" s="304"/>
      <c r="B68" s="304"/>
      <c r="C68" s="304">
        <v>19</v>
      </c>
      <c r="D68" s="304"/>
      <c r="E68" s="532"/>
      <c r="F68" s="532"/>
      <c r="G68" s="532"/>
      <c r="H68" s="306"/>
      <c r="I68" s="273" t="s">
        <v>564</v>
      </c>
      <c r="J68" s="307" t="s">
        <v>278</v>
      </c>
      <c r="K68" s="307"/>
      <c r="L68" s="273" t="s">
        <v>565</v>
      </c>
      <c r="M68" s="273" t="s">
        <v>566</v>
      </c>
      <c r="N68" s="273">
        <v>2</v>
      </c>
      <c r="O68" s="273">
        <v>3</v>
      </c>
      <c r="P68" s="273">
        <v>0</v>
      </c>
      <c r="Q68" s="273">
        <v>0</v>
      </c>
      <c r="R68" s="273">
        <v>0</v>
      </c>
      <c r="S68" s="273">
        <v>0</v>
      </c>
      <c r="T68" s="273">
        <v>1</v>
      </c>
      <c r="U68" s="273">
        <v>0</v>
      </c>
      <c r="V68" s="273">
        <v>0</v>
      </c>
      <c r="W68" s="273">
        <v>0</v>
      </c>
      <c r="X68" s="273">
        <v>0</v>
      </c>
      <c r="Y68" s="273"/>
      <c r="Z68" s="273"/>
      <c r="AA68" s="273">
        <v>6.1</v>
      </c>
      <c r="AB68" s="273"/>
      <c r="AC68" s="273"/>
      <c r="AD68" s="308">
        <v>2021</v>
      </c>
      <c r="AE68" s="492">
        <v>1</v>
      </c>
      <c r="AG68" s="273" t="s">
        <v>567</v>
      </c>
      <c r="AH68" s="273"/>
      <c r="AI68" s="273"/>
      <c r="AJ68" s="273"/>
      <c r="AK68" s="273"/>
      <c r="AL68" s="273"/>
      <c r="AM68" s="273"/>
      <c r="AN68" s="201" t="s">
        <v>1513</v>
      </c>
      <c r="AO68" s="309"/>
      <c r="AP68" s="309"/>
      <c r="AQ68" s="309"/>
      <c r="AR68" s="309"/>
      <c r="AS68" s="273"/>
      <c r="AT68" s="273" t="s">
        <v>1514</v>
      </c>
      <c r="AU68" s="309" t="s">
        <v>1515</v>
      </c>
      <c r="AV68" s="273"/>
      <c r="AW68" s="273" t="s">
        <v>1272</v>
      </c>
      <c r="AX68" s="273" t="s">
        <v>1271</v>
      </c>
    </row>
    <row r="69" spans="1:50" s="153" customFormat="1" ht="100.5" customHeight="1">
      <c r="A69" s="275" t="s">
        <v>572</v>
      </c>
      <c r="B69" s="275" t="s">
        <v>189</v>
      </c>
      <c r="C69" s="275">
        <v>20</v>
      </c>
      <c r="D69" s="275">
        <v>6164660</v>
      </c>
      <c r="E69" s="422"/>
      <c r="F69" s="422"/>
      <c r="G69" s="422"/>
      <c r="H69" s="281">
        <v>3</v>
      </c>
      <c r="I69" s="23" t="s">
        <v>585</v>
      </c>
      <c r="J69" s="17" t="s">
        <v>1516</v>
      </c>
      <c r="K69" s="17"/>
      <c r="L69" s="23" t="s">
        <v>586</v>
      </c>
      <c r="M69" s="23" t="s">
        <v>587</v>
      </c>
      <c r="N69" s="23">
        <v>1</v>
      </c>
      <c r="O69" s="23"/>
      <c r="P69" s="23">
        <v>0</v>
      </c>
      <c r="Q69" s="23">
        <v>0</v>
      </c>
      <c r="R69" s="457">
        <v>1</v>
      </c>
      <c r="S69" s="23">
        <v>0</v>
      </c>
      <c r="T69" s="23">
        <v>0</v>
      </c>
      <c r="U69" s="23">
        <v>0</v>
      </c>
      <c r="V69" s="23">
        <v>0</v>
      </c>
      <c r="W69" s="23">
        <v>0</v>
      </c>
      <c r="X69" s="23">
        <v>1</v>
      </c>
      <c r="Y69" s="23"/>
      <c r="Z69" s="23"/>
      <c r="AA69" s="23">
        <v>5.2</v>
      </c>
      <c r="AB69" s="23"/>
      <c r="AC69" s="23"/>
      <c r="AD69" s="96">
        <v>2014</v>
      </c>
      <c r="AE69" s="466">
        <v>0</v>
      </c>
      <c r="AF69" s="101">
        <v>10000</v>
      </c>
      <c r="AG69" s="97">
        <v>30000</v>
      </c>
      <c r="AH69" s="23" t="s">
        <v>174</v>
      </c>
      <c r="AI69" s="23">
        <v>0</v>
      </c>
      <c r="AJ69" s="23">
        <v>1</v>
      </c>
      <c r="AK69" s="23">
        <v>1</v>
      </c>
      <c r="AL69" s="23" t="s">
        <v>589</v>
      </c>
      <c r="AM69" s="23" t="s">
        <v>590</v>
      </c>
      <c r="AN69" s="773" t="s">
        <v>1517</v>
      </c>
      <c r="AO69" s="773"/>
      <c r="AP69" s="773"/>
      <c r="AQ69" s="773"/>
      <c r="AR69" s="773"/>
      <c r="AS69" s="23" t="s">
        <v>1518</v>
      </c>
      <c r="AT69" s="23" t="s">
        <v>1519</v>
      </c>
      <c r="AU69" s="17" t="s">
        <v>1520</v>
      </c>
      <c r="AV69" s="23"/>
      <c r="AW69" s="23" t="s">
        <v>1271</v>
      </c>
      <c r="AX69" s="23" t="s">
        <v>1271</v>
      </c>
    </row>
    <row r="70" spans="1:50" s="153" customFormat="1" ht="100.5" customHeight="1">
      <c r="A70" s="275"/>
      <c r="B70" s="275"/>
      <c r="C70" s="275">
        <v>20</v>
      </c>
      <c r="D70" s="275">
        <v>6164660</v>
      </c>
      <c r="E70" s="422"/>
      <c r="F70" s="422"/>
      <c r="G70" s="422"/>
      <c r="H70" s="276"/>
      <c r="I70" s="23" t="s">
        <v>573</v>
      </c>
      <c r="J70" s="23" t="s">
        <v>1521</v>
      </c>
      <c r="K70" s="23"/>
      <c r="L70" s="23" t="s">
        <v>574</v>
      </c>
      <c r="M70" s="23" t="s">
        <v>575</v>
      </c>
      <c r="N70" s="23">
        <v>2</v>
      </c>
      <c r="O70" s="23"/>
      <c r="P70" s="23">
        <v>6</v>
      </c>
      <c r="Q70" s="23">
        <v>1</v>
      </c>
      <c r="R70" s="23">
        <v>0</v>
      </c>
      <c r="S70" s="23">
        <v>0</v>
      </c>
      <c r="T70" s="23">
        <v>0</v>
      </c>
      <c r="U70" s="23">
        <v>0</v>
      </c>
      <c r="V70" s="23">
        <v>0</v>
      </c>
      <c r="W70" s="23">
        <v>0</v>
      </c>
      <c r="X70" s="23">
        <v>0</v>
      </c>
      <c r="Y70" s="23"/>
      <c r="Z70" s="23"/>
      <c r="AA70" s="23">
        <v>5.2</v>
      </c>
      <c r="AB70" s="23"/>
      <c r="AC70" s="23"/>
      <c r="AD70" s="281">
        <v>2000</v>
      </c>
      <c r="AE70" s="467">
        <v>0</v>
      </c>
      <c r="AF70" s="101">
        <v>23740</v>
      </c>
      <c r="AG70" s="23" t="s">
        <v>576</v>
      </c>
      <c r="AH70" s="23" t="s">
        <v>174</v>
      </c>
      <c r="AI70" s="23">
        <v>3</v>
      </c>
      <c r="AJ70" s="23">
        <v>1</v>
      </c>
      <c r="AK70" s="23">
        <v>1</v>
      </c>
      <c r="AL70" s="23" t="s">
        <v>234</v>
      </c>
      <c r="AM70" s="23" t="s">
        <v>577</v>
      </c>
      <c r="AN70" s="773" t="s">
        <v>1522</v>
      </c>
      <c r="AO70" s="773"/>
      <c r="AP70" s="773"/>
      <c r="AQ70" s="773"/>
      <c r="AR70" s="773"/>
      <c r="AS70" s="23" t="s">
        <v>1523</v>
      </c>
      <c r="AT70" s="23" t="s">
        <v>1524</v>
      </c>
      <c r="AU70" s="17" t="s">
        <v>1525</v>
      </c>
      <c r="AV70" s="23"/>
      <c r="AW70" s="23" t="s">
        <v>1271</v>
      </c>
      <c r="AX70" s="23" t="s">
        <v>1271</v>
      </c>
    </row>
    <row r="71" spans="1:50" s="162" customFormat="1" ht="100.5" customHeight="1">
      <c r="A71" s="294"/>
      <c r="B71" s="294"/>
      <c r="C71" s="294">
        <v>20</v>
      </c>
      <c r="D71" s="294">
        <v>6164660</v>
      </c>
      <c r="E71" s="444"/>
      <c r="F71" s="444"/>
      <c r="G71" s="444"/>
      <c r="H71" s="295"/>
      <c r="I71" s="161" t="s">
        <v>578</v>
      </c>
      <c r="J71" s="161" t="s">
        <v>1355</v>
      </c>
      <c r="K71" s="161"/>
      <c r="L71" s="161" t="s">
        <v>579</v>
      </c>
      <c r="M71" s="161" t="s">
        <v>580</v>
      </c>
      <c r="N71" s="161">
        <v>0</v>
      </c>
      <c r="O71" s="161"/>
      <c r="P71" s="161">
        <v>0</v>
      </c>
      <c r="Q71" s="161">
        <v>0</v>
      </c>
      <c r="R71" s="161">
        <v>0</v>
      </c>
      <c r="S71" s="161">
        <v>0</v>
      </c>
      <c r="T71" s="161">
        <v>0</v>
      </c>
      <c r="U71" s="161">
        <v>0</v>
      </c>
      <c r="V71" s="161">
        <v>1</v>
      </c>
      <c r="W71" s="161">
        <v>0</v>
      </c>
      <c r="X71" s="161">
        <v>0</v>
      </c>
      <c r="Y71" s="161"/>
      <c r="Z71" s="161"/>
      <c r="AA71" s="161">
        <v>5.2</v>
      </c>
      <c r="AB71" s="161"/>
      <c r="AC71" s="161"/>
      <c r="AD71" s="310" t="s">
        <v>1526</v>
      </c>
      <c r="AE71" s="493">
        <v>0</v>
      </c>
      <c r="AF71" s="311">
        <v>40000</v>
      </c>
      <c r="AG71" s="161" t="s">
        <v>582</v>
      </c>
      <c r="AH71" s="161" t="s">
        <v>583</v>
      </c>
      <c r="AI71" s="161">
        <v>0</v>
      </c>
      <c r="AJ71" s="161">
        <v>1</v>
      </c>
      <c r="AK71" s="161">
        <v>0</v>
      </c>
      <c r="AL71" s="161" t="s">
        <v>584</v>
      </c>
      <c r="AM71" s="161" t="s">
        <v>374</v>
      </c>
      <c r="AN71" s="774" t="s">
        <v>1527</v>
      </c>
      <c r="AO71" s="774"/>
      <c r="AP71" s="774"/>
      <c r="AQ71" s="774"/>
      <c r="AR71" s="774"/>
      <c r="AS71" s="161" t="s">
        <v>1528</v>
      </c>
      <c r="AT71" s="161"/>
      <c r="AU71" s="21" t="s">
        <v>1529</v>
      </c>
      <c r="AV71" s="161"/>
      <c r="AW71" s="161" t="s">
        <v>1271</v>
      </c>
      <c r="AX71" s="161" t="s">
        <v>1271</v>
      </c>
    </row>
    <row r="72" spans="1:50" s="172" customFormat="1" ht="100.5" customHeight="1">
      <c r="A72" s="249" t="s">
        <v>591</v>
      </c>
      <c r="B72" s="249" t="s">
        <v>592</v>
      </c>
      <c r="C72" s="249">
        <v>21</v>
      </c>
      <c r="D72" s="249">
        <v>6981974</v>
      </c>
      <c r="E72" s="444"/>
      <c r="F72" s="444"/>
      <c r="G72" s="444"/>
      <c r="H72" s="312">
        <v>1</v>
      </c>
      <c r="I72" s="251" t="s">
        <v>594</v>
      </c>
      <c r="J72" s="313" t="s">
        <v>1530</v>
      </c>
      <c r="K72" s="313"/>
      <c r="L72" s="251" t="s">
        <v>595</v>
      </c>
      <c r="M72" s="251" t="s">
        <v>596</v>
      </c>
      <c r="N72" s="251">
        <v>0</v>
      </c>
      <c r="O72" s="251"/>
      <c r="P72" s="251">
        <v>1</v>
      </c>
      <c r="Q72" s="251">
        <v>1</v>
      </c>
      <c r="R72" s="251">
        <v>0</v>
      </c>
      <c r="S72" s="251">
        <v>0</v>
      </c>
      <c r="T72" s="251">
        <v>0</v>
      </c>
      <c r="U72" s="251">
        <v>0</v>
      </c>
      <c r="V72" s="251">
        <v>0</v>
      </c>
      <c r="W72" s="251">
        <v>0</v>
      </c>
      <c r="X72" s="251">
        <v>1</v>
      </c>
      <c r="Y72" s="251"/>
      <c r="Z72" s="251"/>
      <c r="AA72" s="251">
        <v>6.2</v>
      </c>
      <c r="AB72" s="251"/>
      <c r="AC72" s="251"/>
      <c r="AD72" s="312">
        <v>1990</v>
      </c>
      <c r="AE72" s="483">
        <v>0</v>
      </c>
      <c r="AF72" s="314">
        <v>25000</v>
      </c>
      <c r="AG72" s="251" t="s">
        <v>598</v>
      </c>
      <c r="AH72" s="251" t="s">
        <v>174</v>
      </c>
      <c r="AI72" s="251">
        <v>3</v>
      </c>
      <c r="AJ72" s="251">
        <v>2</v>
      </c>
      <c r="AK72" s="251">
        <v>1</v>
      </c>
      <c r="AL72" s="251" t="s">
        <v>234</v>
      </c>
      <c r="AM72" s="251" t="s">
        <v>599</v>
      </c>
      <c r="AN72" s="764" t="s">
        <v>1531</v>
      </c>
      <c r="AO72" s="764"/>
      <c r="AP72" s="764"/>
      <c r="AQ72" s="764"/>
      <c r="AR72" s="764"/>
      <c r="AS72" s="251"/>
      <c r="AT72" s="251"/>
      <c r="AU72" s="252" t="s">
        <v>1532</v>
      </c>
      <c r="AV72" s="251"/>
      <c r="AW72" s="251" t="s">
        <v>1271</v>
      </c>
      <c r="AX72" s="251" t="s">
        <v>1272</v>
      </c>
    </row>
    <row r="73" spans="1:50" s="317" customFormat="1" ht="100.5" customHeight="1">
      <c r="A73" s="315" t="s">
        <v>600</v>
      </c>
      <c r="B73" s="315" t="s">
        <v>601</v>
      </c>
      <c r="C73" s="315">
        <v>22</v>
      </c>
      <c r="D73" s="315">
        <v>10034113</v>
      </c>
      <c r="E73" s="316">
        <v>0.57999999999999996</v>
      </c>
      <c r="F73" s="316">
        <v>0.19</v>
      </c>
      <c r="G73" s="233">
        <v>29863</v>
      </c>
      <c r="H73" s="318">
        <v>1</v>
      </c>
      <c r="I73" s="319" t="s">
        <v>602</v>
      </c>
      <c r="J73" s="21" t="s">
        <v>1533</v>
      </c>
      <c r="K73" s="21"/>
      <c r="L73" s="320" t="s">
        <v>603</v>
      </c>
      <c r="M73" s="234" t="s">
        <v>604</v>
      </c>
      <c r="N73" s="234">
        <v>2</v>
      </c>
      <c r="O73" s="234"/>
      <c r="P73" s="234">
        <v>9</v>
      </c>
      <c r="Q73" s="234">
        <v>1</v>
      </c>
      <c r="R73" s="234">
        <v>0</v>
      </c>
      <c r="S73" s="234">
        <v>0</v>
      </c>
      <c r="T73" s="234">
        <v>0</v>
      </c>
      <c r="U73" s="234">
        <v>0</v>
      </c>
      <c r="V73" s="234">
        <v>0</v>
      </c>
      <c r="W73" s="234">
        <v>0</v>
      </c>
      <c r="X73" s="234">
        <v>0</v>
      </c>
      <c r="Y73" s="234"/>
      <c r="Z73" s="234"/>
      <c r="AA73" s="234">
        <v>5.7</v>
      </c>
      <c r="AB73" s="234"/>
      <c r="AC73" s="234"/>
      <c r="AD73" s="310">
        <v>2021</v>
      </c>
      <c r="AE73" s="493">
        <v>1</v>
      </c>
      <c r="AF73" s="172"/>
      <c r="AG73" s="320" t="s">
        <v>1534</v>
      </c>
      <c r="AH73" s="320"/>
      <c r="AI73" s="320">
        <v>4</v>
      </c>
      <c r="AJ73" s="320">
        <v>2</v>
      </c>
      <c r="AK73" s="320">
        <v>1</v>
      </c>
      <c r="AL73" s="234" t="s">
        <v>607</v>
      </c>
      <c r="AM73" s="234" t="s">
        <v>243</v>
      </c>
      <c r="AN73" s="234" t="s">
        <v>1535</v>
      </c>
      <c r="AO73" s="234"/>
      <c r="AP73" s="234"/>
      <c r="AQ73" s="234"/>
      <c r="AR73" s="234"/>
      <c r="AS73" s="234"/>
      <c r="AT73" s="234" t="s">
        <v>1536</v>
      </c>
      <c r="AU73" s="231" t="s">
        <v>1537</v>
      </c>
      <c r="AV73" s="234" t="s">
        <v>1382</v>
      </c>
      <c r="AW73" s="55" t="s">
        <v>1439</v>
      </c>
      <c r="AX73" s="234" t="s">
        <v>1272</v>
      </c>
    </row>
    <row r="74" spans="1:50" s="198" customFormat="1" ht="100.5" customHeight="1">
      <c r="A74" s="236" t="s">
        <v>608</v>
      </c>
      <c r="B74" s="236" t="s">
        <v>609</v>
      </c>
      <c r="C74" s="236">
        <v>23</v>
      </c>
      <c r="D74" s="236">
        <v>5717184</v>
      </c>
      <c r="E74" s="237">
        <v>0.64</v>
      </c>
      <c r="F74" s="237">
        <v>0.3</v>
      </c>
      <c r="G74" s="238">
        <v>32012</v>
      </c>
      <c r="H74" s="239">
        <v>15</v>
      </c>
      <c r="I74" s="140" t="s">
        <v>627</v>
      </c>
      <c r="J74" s="753" t="s">
        <v>1538</v>
      </c>
      <c r="K74" s="753"/>
      <c r="L74" s="140" t="s">
        <v>628</v>
      </c>
      <c r="M74" s="124" t="s">
        <v>1539</v>
      </c>
      <c r="N74" s="124">
        <v>2</v>
      </c>
      <c r="O74" s="124"/>
      <c r="P74" s="124">
        <v>6</v>
      </c>
      <c r="Q74" s="124">
        <v>1</v>
      </c>
      <c r="R74" s="124">
        <v>0</v>
      </c>
      <c r="S74" s="124">
        <v>0</v>
      </c>
      <c r="T74" s="124">
        <v>0</v>
      </c>
      <c r="U74" s="124">
        <v>0</v>
      </c>
      <c r="V74" s="124">
        <v>0</v>
      </c>
      <c r="W74" s="124">
        <v>1</v>
      </c>
      <c r="X74" s="124">
        <v>1</v>
      </c>
      <c r="Y74" s="124"/>
      <c r="Z74" s="124"/>
      <c r="AA74" s="124">
        <v>6.1</v>
      </c>
      <c r="AB74" s="124"/>
      <c r="AC74" s="124"/>
      <c r="AD74" s="321">
        <v>2019</v>
      </c>
      <c r="AE74" s="481">
        <v>0</v>
      </c>
      <c r="AG74" s="124" t="s">
        <v>630</v>
      </c>
      <c r="AH74" s="124"/>
      <c r="AI74" s="124">
        <v>3</v>
      </c>
      <c r="AJ74" s="124">
        <v>5</v>
      </c>
      <c r="AK74" s="124">
        <v>0</v>
      </c>
      <c r="AL74" s="322" t="s">
        <v>631</v>
      </c>
      <c r="AM74" s="323" t="s">
        <v>279</v>
      </c>
      <c r="AN74" s="140" t="s">
        <v>1540</v>
      </c>
      <c r="AO74" s="140"/>
      <c r="AP74" s="140"/>
      <c r="AQ74" s="140"/>
      <c r="AR74" s="140"/>
      <c r="AS74" s="140" t="s">
        <v>1541</v>
      </c>
      <c r="AT74" s="140" t="s">
        <v>1542</v>
      </c>
      <c r="AU74" s="120" t="s">
        <v>1543</v>
      </c>
      <c r="AV74" s="140" t="s">
        <v>1382</v>
      </c>
      <c r="AW74" s="324" t="s">
        <v>1439</v>
      </c>
      <c r="AX74" s="140" t="s">
        <v>1272</v>
      </c>
    </row>
    <row r="75" spans="1:50" s="198" customFormat="1" ht="100.5" customHeight="1">
      <c r="A75" s="236"/>
      <c r="B75" s="236"/>
      <c r="C75" s="236">
        <v>23</v>
      </c>
      <c r="D75" s="236">
        <v>5717184</v>
      </c>
      <c r="E75" s="237">
        <v>0.64</v>
      </c>
      <c r="F75" s="237">
        <v>0.3</v>
      </c>
      <c r="G75" s="238">
        <v>32013</v>
      </c>
      <c r="H75" s="239"/>
      <c r="I75" s="140" t="s">
        <v>657</v>
      </c>
      <c r="J75" s="325" t="s">
        <v>1355</v>
      </c>
      <c r="K75" s="325"/>
      <c r="L75" s="140" t="s">
        <v>658</v>
      </c>
      <c r="M75" s="140" t="s">
        <v>659</v>
      </c>
      <c r="N75" s="140">
        <v>0</v>
      </c>
      <c r="O75" s="140">
        <v>3</v>
      </c>
      <c r="P75" s="140">
        <v>0</v>
      </c>
      <c r="Q75" s="140">
        <v>0</v>
      </c>
      <c r="R75" s="140">
        <v>0</v>
      </c>
      <c r="S75" s="140">
        <v>0</v>
      </c>
      <c r="T75" s="140">
        <v>1</v>
      </c>
      <c r="U75" s="140">
        <v>0</v>
      </c>
      <c r="V75" s="140">
        <v>0</v>
      </c>
      <c r="W75" s="140">
        <v>0</v>
      </c>
      <c r="X75" s="140">
        <v>0</v>
      </c>
      <c r="Y75" s="140"/>
      <c r="Z75" s="140"/>
      <c r="AA75" s="140">
        <v>6.1</v>
      </c>
      <c r="AB75" s="140"/>
      <c r="AC75" s="140"/>
      <c r="AD75" s="268">
        <v>1991</v>
      </c>
      <c r="AE75" s="485">
        <v>0</v>
      </c>
      <c r="AG75" s="140" t="s">
        <v>1544</v>
      </c>
      <c r="AH75" s="140"/>
      <c r="AI75" s="140">
        <v>3</v>
      </c>
      <c r="AJ75" s="140">
        <v>1</v>
      </c>
      <c r="AK75" s="140">
        <v>1</v>
      </c>
      <c r="AL75" s="140" t="s">
        <v>662</v>
      </c>
      <c r="AM75" s="140" t="s">
        <v>663</v>
      </c>
      <c r="AN75" s="140" t="s">
        <v>1545</v>
      </c>
      <c r="AO75" s="140"/>
      <c r="AP75" s="140"/>
      <c r="AQ75" s="140"/>
      <c r="AR75" s="140"/>
      <c r="AS75" s="140" t="s">
        <v>1546</v>
      </c>
      <c r="AT75" s="140" t="s">
        <v>1547</v>
      </c>
      <c r="AU75" s="326" t="s">
        <v>1548</v>
      </c>
      <c r="AV75" s="140" t="s">
        <v>1382</v>
      </c>
      <c r="AW75" s="140" t="s">
        <v>1439</v>
      </c>
      <c r="AX75" s="140" t="s">
        <v>1272</v>
      </c>
    </row>
    <row r="76" spans="1:50" s="198" customFormat="1" ht="100.5" customHeight="1">
      <c r="A76" s="236"/>
      <c r="B76" s="236"/>
      <c r="C76" s="236">
        <v>23</v>
      </c>
      <c r="D76" s="236">
        <v>5717184</v>
      </c>
      <c r="E76" s="237">
        <v>0.64</v>
      </c>
      <c r="F76" s="237">
        <v>0.3</v>
      </c>
      <c r="G76" s="238">
        <v>32014</v>
      </c>
      <c r="H76" s="239"/>
      <c r="I76" s="140" t="s">
        <v>679</v>
      </c>
      <c r="J76" s="120" t="s">
        <v>1549</v>
      </c>
      <c r="K76" s="327" t="s">
        <v>1550</v>
      </c>
      <c r="L76" s="327" t="s">
        <v>680</v>
      </c>
      <c r="M76" s="327" t="s">
        <v>681</v>
      </c>
      <c r="N76" s="327">
        <v>0</v>
      </c>
      <c r="O76" s="327"/>
      <c r="P76" s="327">
        <v>4</v>
      </c>
      <c r="Q76" s="327">
        <v>1</v>
      </c>
      <c r="R76" s="327">
        <v>0</v>
      </c>
      <c r="S76" s="327">
        <v>0</v>
      </c>
      <c r="T76" s="327">
        <v>0</v>
      </c>
      <c r="U76" s="327">
        <v>0</v>
      </c>
      <c r="V76" s="327">
        <v>0</v>
      </c>
      <c r="W76" s="327">
        <v>0</v>
      </c>
      <c r="X76" s="327">
        <v>0</v>
      </c>
      <c r="Y76" s="327"/>
      <c r="Z76" s="327"/>
      <c r="AA76" s="327">
        <v>6.1</v>
      </c>
      <c r="AB76" s="327"/>
      <c r="AC76" s="327"/>
      <c r="AD76" s="328">
        <v>2003</v>
      </c>
      <c r="AE76" s="494">
        <v>0</v>
      </c>
      <c r="AF76" s="329"/>
      <c r="AG76" s="327" t="s">
        <v>682</v>
      </c>
      <c r="AH76" s="327"/>
      <c r="AI76" s="327">
        <v>3</v>
      </c>
      <c r="AJ76" s="327">
        <v>1</v>
      </c>
      <c r="AK76" s="327">
        <v>1</v>
      </c>
      <c r="AL76" s="327" t="s">
        <v>683</v>
      </c>
      <c r="AM76" s="327" t="s">
        <v>684</v>
      </c>
      <c r="AN76" s="301" t="s">
        <v>1551</v>
      </c>
      <c r="AO76" s="126"/>
      <c r="AP76" s="126"/>
      <c r="AQ76" s="126"/>
      <c r="AR76" s="140"/>
      <c r="AS76" s="135" t="s">
        <v>1552</v>
      </c>
      <c r="AT76" s="124" t="s">
        <v>1553</v>
      </c>
      <c r="AU76" s="120" t="s">
        <v>1554</v>
      </c>
      <c r="AV76" s="140" t="s">
        <v>1377</v>
      </c>
      <c r="AW76" s="140" t="s">
        <v>1439</v>
      </c>
      <c r="AX76" s="140" t="s">
        <v>1272</v>
      </c>
    </row>
    <row r="77" spans="1:50" s="198" customFormat="1" ht="100.5" customHeight="1">
      <c r="A77" s="236"/>
      <c r="B77" s="236"/>
      <c r="C77" s="236">
        <v>23</v>
      </c>
      <c r="D77" s="236">
        <v>5717184</v>
      </c>
      <c r="E77" s="237">
        <v>0.64</v>
      </c>
      <c r="F77" s="237">
        <v>0.3</v>
      </c>
      <c r="G77" s="238">
        <v>32015</v>
      </c>
      <c r="H77" s="239"/>
      <c r="I77" s="140" t="s">
        <v>622</v>
      </c>
      <c r="J77" s="120" t="s">
        <v>1549</v>
      </c>
      <c r="K77" s="120"/>
      <c r="L77" s="140" t="s">
        <v>623</v>
      </c>
      <c r="M77" s="140" t="s">
        <v>624</v>
      </c>
      <c r="N77" s="140">
        <v>2</v>
      </c>
      <c r="O77" s="140"/>
      <c r="P77" s="140">
        <v>6</v>
      </c>
      <c r="Q77" s="140">
        <v>1</v>
      </c>
      <c r="R77" s="140">
        <v>0</v>
      </c>
      <c r="S77" s="140">
        <v>0</v>
      </c>
      <c r="T77" s="140">
        <v>0</v>
      </c>
      <c r="U77" s="140">
        <v>0</v>
      </c>
      <c r="V77" s="140">
        <v>0</v>
      </c>
      <c r="W77" s="140">
        <v>0</v>
      </c>
      <c r="X77" s="140">
        <v>1</v>
      </c>
      <c r="Y77" s="140"/>
      <c r="Z77" s="140"/>
      <c r="AA77" s="140">
        <v>6.1</v>
      </c>
      <c r="AB77" s="140"/>
      <c r="AC77" s="140"/>
      <c r="AD77" s="328">
        <v>2003</v>
      </c>
      <c r="AE77" s="494">
        <v>0</v>
      </c>
      <c r="AF77" s="330"/>
      <c r="AG77" s="267" t="s">
        <v>1555</v>
      </c>
      <c r="AH77" s="267"/>
      <c r="AI77" s="533">
        <v>3</v>
      </c>
      <c r="AJ77" s="533">
        <v>1</v>
      </c>
      <c r="AK77" s="533">
        <v>1</v>
      </c>
      <c r="AL77" s="140" t="s">
        <v>234</v>
      </c>
      <c r="AM77" s="140" t="s">
        <v>626</v>
      </c>
      <c r="AN77" s="140" t="s">
        <v>1556</v>
      </c>
      <c r="AO77" s="140"/>
      <c r="AP77" s="140"/>
      <c r="AQ77" s="140"/>
      <c r="AR77" s="140"/>
      <c r="AS77" s="140" t="s">
        <v>1557</v>
      </c>
      <c r="AT77" s="140" t="s">
        <v>1558</v>
      </c>
      <c r="AU77" s="140" t="s">
        <v>1559</v>
      </c>
      <c r="AV77" s="140" t="s">
        <v>1382</v>
      </c>
      <c r="AW77" s="140" t="s">
        <v>1439</v>
      </c>
      <c r="AX77" s="140" t="s">
        <v>1272</v>
      </c>
    </row>
    <row r="78" spans="1:50" s="198" customFormat="1" ht="100.5" customHeight="1">
      <c r="A78" s="236"/>
      <c r="B78" s="236"/>
      <c r="C78" s="236">
        <v>23</v>
      </c>
      <c r="D78" s="236">
        <v>5717184</v>
      </c>
      <c r="E78" s="237">
        <v>0.64</v>
      </c>
      <c r="F78" s="237">
        <v>0.3</v>
      </c>
      <c r="G78" s="238">
        <v>32016</v>
      </c>
      <c r="H78" s="239"/>
      <c r="I78" s="140" t="s">
        <v>664</v>
      </c>
      <c r="J78" s="120" t="s">
        <v>1560</v>
      </c>
      <c r="K78" s="120"/>
      <c r="L78" s="140" t="s">
        <v>618</v>
      </c>
      <c r="M78" s="140" t="s">
        <v>665</v>
      </c>
      <c r="N78" s="140">
        <v>2</v>
      </c>
      <c r="O78" s="140"/>
      <c r="P78" s="140">
        <v>3</v>
      </c>
      <c r="Q78" s="140">
        <v>1</v>
      </c>
      <c r="R78" s="140">
        <v>0</v>
      </c>
      <c r="S78" s="140">
        <v>0</v>
      </c>
      <c r="T78" s="140">
        <v>0</v>
      </c>
      <c r="U78" s="140">
        <v>0</v>
      </c>
      <c r="V78" s="140">
        <v>0</v>
      </c>
      <c r="W78" s="140">
        <v>0</v>
      </c>
      <c r="X78" s="140">
        <v>1</v>
      </c>
      <c r="Y78" s="140"/>
      <c r="Z78" s="140"/>
      <c r="AA78" s="140">
        <v>6.1</v>
      </c>
      <c r="AB78" s="140"/>
      <c r="AC78" s="140"/>
      <c r="AD78" s="328">
        <v>2003</v>
      </c>
      <c r="AE78" s="494">
        <v>0</v>
      </c>
      <c r="AG78" s="267" t="s">
        <v>1561</v>
      </c>
      <c r="AH78" s="267"/>
      <c r="AI78" s="533">
        <v>3</v>
      </c>
      <c r="AJ78" s="533">
        <v>1</v>
      </c>
      <c r="AK78" s="533">
        <v>1</v>
      </c>
      <c r="AL78" s="140" t="s">
        <v>234</v>
      </c>
      <c r="AM78" s="140" t="s">
        <v>626</v>
      </c>
      <c r="AN78" s="140" t="s">
        <v>1562</v>
      </c>
      <c r="AO78" s="140"/>
      <c r="AP78" s="140"/>
      <c r="AQ78" s="140"/>
      <c r="AR78" s="140"/>
      <c r="AS78" s="140" t="s">
        <v>1300</v>
      </c>
      <c r="AT78" s="140" t="s">
        <v>1558</v>
      </c>
      <c r="AU78" s="140" t="s">
        <v>1559</v>
      </c>
      <c r="AV78" s="140" t="s">
        <v>1382</v>
      </c>
      <c r="AW78" s="140" t="s">
        <v>1439</v>
      </c>
      <c r="AX78" s="140" t="s">
        <v>1272</v>
      </c>
    </row>
    <row r="79" spans="1:50" s="198" customFormat="1" ht="100.5" customHeight="1">
      <c r="A79" s="236"/>
      <c r="B79" s="236"/>
      <c r="C79" s="236">
        <v>23</v>
      </c>
      <c r="D79" s="236">
        <v>5717184</v>
      </c>
      <c r="E79" s="237">
        <v>0.64</v>
      </c>
      <c r="F79" s="237">
        <v>0.3</v>
      </c>
      <c r="G79" s="238">
        <v>32017</v>
      </c>
      <c r="H79" s="239"/>
      <c r="I79" s="140" t="s">
        <v>670</v>
      </c>
      <c r="J79" s="120" t="s">
        <v>1549</v>
      </c>
      <c r="K79" s="120"/>
      <c r="L79" s="140" t="s">
        <v>618</v>
      </c>
      <c r="M79" s="140" t="s">
        <v>671</v>
      </c>
      <c r="N79" s="140">
        <v>0</v>
      </c>
      <c r="O79" s="140"/>
      <c r="P79" s="140">
        <v>4</v>
      </c>
      <c r="Q79" s="140">
        <v>1</v>
      </c>
      <c r="R79" s="140">
        <v>0</v>
      </c>
      <c r="S79" s="140">
        <v>0</v>
      </c>
      <c r="T79" s="140">
        <v>0</v>
      </c>
      <c r="U79" s="140">
        <v>0</v>
      </c>
      <c r="V79" s="140">
        <v>0</v>
      </c>
      <c r="W79" s="140">
        <v>0</v>
      </c>
      <c r="X79" s="140">
        <v>1</v>
      </c>
      <c r="Y79" s="140"/>
      <c r="Z79" s="140"/>
      <c r="AA79" s="140">
        <v>6.1</v>
      </c>
      <c r="AB79" s="140"/>
      <c r="AC79" s="140"/>
      <c r="AD79" s="300">
        <v>2023</v>
      </c>
      <c r="AE79" s="491">
        <v>1</v>
      </c>
      <c r="AG79" s="140" t="s">
        <v>1563</v>
      </c>
      <c r="AH79" s="140"/>
      <c r="AI79" s="140">
        <v>3</v>
      </c>
      <c r="AJ79" s="140">
        <v>1</v>
      </c>
      <c r="AK79" s="140">
        <v>1</v>
      </c>
      <c r="AL79" s="140" t="s">
        <v>234</v>
      </c>
      <c r="AM79" s="140" t="s">
        <v>626</v>
      </c>
      <c r="AN79" s="140" t="s">
        <v>1564</v>
      </c>
      <c r="AO79" s="140"/>
      <c r="AP79" s="140"/>
      <c r="AQ79" s="140"/>
      <c r="AR79" s="140"/>
      <c r="AS79" s="140" t="s">
        <v>1300</v>
      </c>
      <c r="AT79" s="140" t="s">
        <v>1558</v>
      </c>
      <c r="AU79" s="140" t="s">
        <v>1559</v>
      </c>
      <c r="AV79" s="140" t="s">
        <v>1382</v>
      </c>
      <c r="AW79" s="140" t="s">
        <v>1439</v>
      </c>
      <c r="AX79" s="140" t="s">
        <v>1272</v>
      </c>
    </row>
    <row r="80" spans="1:50" s="198" customFormat="1" ht="100.5" customHeight="1">
      <c r="A80" s="236"/>
      <c r="B80" s="236"/>
      <c r="C80" s="236">
        <v>23</v>
      </c>
      <c r="D80" s="236">
        <v>5717184</v>
      </c>
      <c r="E80" s="237">
        <v>0.64</v>
      </c>
      <c r="F80" s="237">
        <v>0.3</v>
      </c>
      <c r="G80" s="238">
        <v>32018</v>
      </c>
      <c r="H80" s="239"/>
      <c r="I80" s="140" t="s">
        <v>673</v>
      </c>
      <c r="J80" s="120" t="s">
        <v>1549</v>
      </c>
      <c r="K80" s="120"/>
      <c r="L80" s="140" t="s">
        <v>618</v>
      </c>
      <c r="M80" s="140" t="s">
        <v>674</v>
      </c>
      <c r="N80" s="140">
        <v>2</v>
      </c>
      <c r="O80" s="140"/>
      <c r="P80" s="140">
        <v>3</v>
      </c>
      <c r="Q80" s="140">
        <v>1</v>
      </c>
      <c r="R80" s="140">
        <v>0</v>
      </c>
      <c r="S80" s="140">
        <v>0</v>
      </c>
      <c r="T80" s="140">
        <v>0</v>
      </c>
      <c r="U80" s="140">
        <v>0</v>
      </c>
      <c r="V80" s="140">
        <v>0</v>
      </c>
      <c r="W80" s="140">
        <v>0</v>
      </c>
      <c r="X80" s="140">
        <v>1</v>
      </c>
      <c r="Y80" s="140"/>
      <c r="Z80" s="140"/>
      <c r="AA80" s="140">
        <v>6.1</v>
      </c>
      <c r="AB80" s="140"/>
      <c r="AC80" s="140"/>
      <c r="AD80" s="300">
        <v>2003</v>
      </c>
      <c r="AE80" s="491">
        <v>0</v>
      </c>
      <c r="AG80" s="140" t="s">
        <v>1565</v>
      </c>
      <c r="AH80" s="140"/>
      <c r="AI80" s="140">
        <v>3</v>
      </c>
      <c r="AJ80" s="140">
        <v>1</v>
      </c>
      <c r="AK80" s="140">
        <v>1</v>
      </c>
      <c r="AL80" s="140" t="s">
        <v>234</v>
      </c>
      <c r="AM80" s="140" t="s">
        <v>626</v>
      </c>
      <c r="AN80" s="120" t="s">
        <v>1566</v>
      </c>
      <c r="AO80" s="140"/>
      <c r="AP80" s="140"/>
      <c r="AQ80" s="140"/>
      <c r="AR80" s="140"/>
      <c r="AS80" s="140" t="s">
        <v>1300</v>
      </c>
      <c r="AT80" s="140" t="s">
        <v>1558</v>
      </c>
      <c r="AU80" s="140" t="s">
        <v>1559</v>
      </c>
      <c r="AV80" s="140" t="s">
        <v>1382</v>
      </c>
      <c r="AW80" s="140" t="s">
        <v>1439</v>
      </c>
      <c r="AX80" s="140" t="s">
        <v>1272</v>
      </c>
    </row>
    <row r="81" spans="1:50" s="198" customFormat="1" ht="100.5" customHeight="1">
      <c r="A81" s="236"/>
      <c r="B81" s="236"/>
      <c r="C81" s="236">
        <v>23</v>
      </c>
      <c r="D81" s="236">
        <v>5717184</v>
      </c>
      <c r="E81" s="237">
        <v>0.64</v>
      </c>
      <c r="F81" s="237">
        <v>0.3</v>
      </c>
      <c r="G81" s="238">
        <v>32019</v>
      </c>
      <c r="H81" s="239"/>
      <c r="I81" s="140" t="s">
        <v>617</v>
      </c>
      <c r="J81" s="120" t="s">
        <v>1549</v>
      </c>
      <c r="K81" s="120"/>
      <c r="L81" s="140" t="s">
        <v>618</v>
      </c>
      <c r="M81" s="140" t="s">
        <v>619</v>
      </c>
      <c r="N81" s="140">
        <v>0</v>
      </c>
      <c r="O81" s="140"/>
      <c r="P81" s="140">
        <v>6</v>
      </c>
      <c r="Q81" s="140">
        <v>1</v>
      </c>
      <c r="R81" s="140">
        <v>0</v>
      </c>
      <c r="S81" s="140">
        <v>0</v>
      </c>
      <c r="T81" s="140">
        <v>0</v>
      </c>
      <c r="U81" s="140">
        <v>0</v>
      </c>
      <c r="V81" s="140">
        <v>0</v>
      </c>
      <c r="W81" s="140">
        <v>0</v>
      </c>
      <c r="X81" s="140">
        <v>1</v>
      </c>
      <c r="Y81" s="140"/>
      <c r="Z81" s="140"/>
      <c r="AA81" s="140">
        <v>6.1</v>
      </c>
      <c r="AB81" s="140"/>
      <c r="AC81" s="140"/>
      <c r="AD81" s="300">
        <v>2003</v>
      </c>
      <c r="AE81" s="491">
        <v>0</v>
      </c>
      <c r="AG81" s="140" t="s">
        <v>1567</v>
      </c>
      <c r="AH81" s="140"/>
      <c r="AI81" s="140">
        <v>3</v>
      </c>
      <c r="AJ81" s="140">
        <v>1</v>
      </c>
      <c r="AK81" s="140">
        <v>1</v>
      </c>
      <c r="AL81" s="140" t="s">
        <v>234</v>
      </c>
      <c r="AM81" s="140" t="s">
        <v>621</v>
      </c>
      <c r="AN81" s="140" t="s">
        <v>1568</v>
      </c>
      <c r="AO81" s="140"/>
      <c r="AP81" s="140"/>
      <c r="AQ81" s="140"/>
      <c r="AR81" s="140"/>
      <c r="AS81" s="140" t="s">
        <v>1300</v>
      </c>
      <c r="AT81" s="140" t="s">
        <v>1558</v>
      </c>
      <c r="AU81" s="140" t="s">
        <v>1559</v>
      </c>
      <c r="AV81" s="140" t="s">
        <v>1382</v>
      </c>
      <c r="AW81" s="140" t="s">
        <v>1439</v>
      </c>
      <c r="AX81" s="140" t="s">
        <v>1272</v>
      </c>
    </row>
    <row r="82" spans="1:50" s="198" customFormat="1" ht="100.5" customHeight="1">
      <c r="A82" s="236"/>
      <c r="B82" s="236"/>
      <c r="C82" s="236">
        <v>23</v>
      </c>
      <c r="D82" s="236">
        <v>5717184</v>
      </c>
      <c r="E82" s="237">
        <v>0.64</v>
      </c>
      <c r="F82" s="237">
        <v>0.3</v>
      </c>
      <c r="G82" s="238">
        <v>32020</v>
      </c>
      <c r="H82" s="239"/>
      <c r="I82" s="140" t="s">
        <v>650</v>
      </c>
      <c r="J82" s="120" t="s">
        <v>1569</v>
      </c>
      <c r="K82" s="120"/>
      <c r="L82" s="140" t="s">
        <v>618</v>
      </c>
      <c r="M82" s="140" t="s">
        <v>651</v>
      </c>
      <c r="N82" s="140">
        <v>0</v>
      </c>
      <c r="O82" s="140"/>
      <c r="P82" s="140">
        <v>5</v>
      </c>
      <c r="Q82" s="140">
        <v>0</v>
      </c>
      <c r="R82" s="140">
        <v>1</v>
      </c>
      <c r="S82" s="140">
        <v>0</v>
      </c>
      <c r="T82" s="140">
        <v>0</v>
      </c>
      <c r="U82" s="140">
        <v>0</v>
      </c>
      <c r="V82" s="140">
        <v>0</v>
      </c>
      <c r="W82" s="140">
        <v>0</v>
      </c>
      <c r="X82" s="140">
        <v>1</v>
      </c>
      <c r="Y82" s="140"/>
      <c r="Z82" s="140"/>
      <c r="AA82" s="140">
        <v>6.1</v>
      </c>
      <c r="AB82" s="140"/>
      <c r="AC82" s="140"/>
      <c r="AD82" s="300">
        <v>2021</v>
      </c>
      <c r="AE82" s="491">
        <v>1</v>
      </c>
      <c r="AG82" s="135" t="s">
        <v>1570</v>
      </c>
      <c r="AH82" s="135"/>
      <c r="AI82" s="135">
        <v>3</v>
      </c>
      <c r="AJ82" s="135">
        <v>1</v>
      </c>
      <c r="AK82" s="135">
        <v>1</v>
      </c>
      <c r="AL82" s="140" t="s">
        <v>234</v>
      </c>
      <c r="AM82" s="140" t="s">
        <v>635</v>
      </c>
      <c r="AN82" s="140" t="s">
        <v>1571</v>
      </c>
      <c r="AO82" s="140"/>
      <c r="AP82" s="140"/>
      <c r="AQ82" s="140"/>
      <c r="AR82" s="140"/>
      <c r="AS82" s="140" t="s">
        <v>1300</v>
      </c>
      <c r="AT82" s="140" t="s">
        <v>1558</v>
      </c>
      <c r="AU82" s="140" t="s">
        <v>1559</v>
      </c>
      <c r="AV82" s="140" t="s">
        <v>1382</v>
      </c>
      <c r="AW82" s="140" t="s">
        <v>1439</v>
      </c>
      <c r="AX82" s="140" t="s">
        <v>1272</v>
      </c>
    </row>
    <row r="83" spans="1:50" s="198" customFormat="1" ht="100.5" customHeight="1">
      <c r="A83" s="236"/>
      <c r="B83" s="236"/>
      <c r="C83" s="236">
        <v>23</v>
      </c>
      <c r="D83" s="236">
        <v>5717184</v>
      </c>
      <c r="E83" s="237">
        <v>0.64</v>
      </c>
      <c r="F83" s="237">
        <v>0.3</v>
      </c>
      <c r="G83" s="238">
        <v>32021</v>
      </c>
      <c r="H83" s="239"/>
      <c r="I83" s="140" t="s">
        <v>685</v>
      </c>
      <c r="J83" s="120" t="s">
        <v>1549</v>
      </c>
      <c r="K83" s="120"/>
      <c r="L83" s="140" t="s">
        <v>618</v>
      </c>
      <c r="M83" s="140" t="s">
        <v>686</v>
      </c>
      <c r="N83" s="140">
        <v>0</v>
      </c>
      <c r="O83" s="140"/>
      <c r="P83" s="140">
        <v>8</v>
      </c>
      <c r="Q83" s="140">
        <v>0</v>
      </c>
      <c r="R83" s="140">
        <v>1</v>
      </c>
      <c r="S83" s="140">
        <v>0</v>
      </c>
      <c r="T83" s="140">
        <v>0</v>
      </c>
      <c r="U83" s="140">
        <v>0</v>
      </c>
      <c r="V83" s="140">
        <v>0</v>
      </c>
      <c r="W83" s="140">
        <v>1</v>
      </c>
      <c r="X83" s="140">
        <v>1</v>
      </c>
      <c r="Y83" s="140"/>
      <c r="Z83" s="140"/>
      <c r="AA83" s="140">
        <v>6.1</v>
      </c>
      <c r="AB83" s="140"/>
      <c r="AC83" s="140"/>
      <c r="AD83" s="300">
        <v>2003</v>
      </c>
      <c r="AE83" s="491">
        <v>0</v>
      </c>
      <c r="AG83" s="140" t="s">
        <v>1572</v>
      </c>
      <c r="AH83" s="140"/>
      <c r="AI83" s="140">
        <v>3</v>
      </c>
      <c r="AJ83" s="140">
        <v>1</v>
      </c>
      <c r="AK83" s="140">
        <v>1</v>
      </c>
      <c r="AL83" s="140" t="s">
        <v>234</v>
      </c>
      <c r="AM83" s="140" t="s">
        <v>635</v>
      </c>
      <c r="AN83" s="140" t="s">
        <v>1573</v>
      </c>
      <c r="AO83" s="140"/>
      <c r="AP83" s="140"/>
      <c r="AQ83" s="140"/>
      <c r="AR83" s="140"/>
      <c r="AS83" s="140" t="s">
        <v>1300</v>
      </c>
      <c r="AT83" s="140" t="s">
        <v>1558</v>
      </c>
      <c r="AU83" s="140" t="s">
        <v>1559</v>
      </c>
      <c r="AV83" s="140" t="s">
        <v>1382</v>
      </c>
      <c r="AW83" s="140" t="s">
        <v>1439</v>
      </c>
      <c r="AX83" s="140" t="s">
        <v>1272</v>
      </c>
    </row>
    <row r="84" spans="1:50" s="198" customFormat="1" ht="100.5" customHeight="1">
      <c r="A84" s="236"/>
      <c r="B84" s="236"/>
      <c r="C84" s="236">
        <v>23</v>
      </c>
      <c r="D84" s="236">
        <v>5717184</v>
      </c>
      <c r="E84" s="237">
        <v>0.64</v>
      </c>
      <c r="F84" s="237">
        <v>0.3</v>
      </c>
      <c r="G84" s="238">
        <v>32022</v>
      </c>
      <c r="H84" s="239"/>
      <c r="I84" s="140" t="s">
        <v>632</v>
      </c>
      <c r="J84" s="120" t="s">
        <v>1549</v>
      </c>
      <c r="K84" s="120"/>
      <c r="L84" s="140" t="s">
        <v>618</v>
      </c>
      <c r="M84" s="140" t="s">
        <v>633</v>
      </c>
      <c r="N84" s="140">
        <v>0</v>
      </c>
      <c r="O84" s="140"/>
      <c r="P84" s="140">
        <v>9</v>
      </c>
      <c r="Q84" s="140">
        <v>1</v>
      </c>
      <c r="R84" s="140">
        <v>0</v>
      </c>
      <c r="S84" s="140">
        <v>0</v>
      </c>
      <c r="T84" s="140">
        <v>0</v>
      </c>
      <c r="U84" s="140">
        <v>0</v>
      </c>
      <c r="V84" s="140">
        <v>0</v>
      </c>
      <c r="W84" s="140">
        <v>1</v>
      </c>
      <c r="X84" s="140">
        <v>1</v>
      </c>
      <c r="Y84" s="140"/>
      <c r="Z84" s="140"/>
      <c r="AA84" s="140">
        <v>6.1</v>
      </c>
      <c r="AB84" s="140"/>
      <c r="AC84" s="140"/>
      <c r="AD84" s="300">
        <v>2003</v>
      </c>
      <c r="AE84" s="491">
        <v>0</v>
      </c>
      <c r="AG84" s="135" t="s">
        <v>1574</v>
      </c>
      <c r="AH84" s="135"/>
      <c r="AI84" s="135">
        <v>3</v>
      </c>
      <c r="AJ84" s="135">
        <v>1</v>
      </c>
      <c r="AK84" s="135">
        <v>1</v>
      </c>
      <c r="AL84" s="140" t="s">
        <v>234</v>
      </c>
      <c r="AM84" s="140" t="s">
        <v>635</v>
      </c>
      <c r="AN84" s="140" t="s">
        <v>1575</v>
      </c>
      <c r="AO84" s="140"/>
      <c r="AP84" s="140"/>
      <c r="AQ84" s="140"/>
      <c r="AR84" s="140"/>
      <c r="AS84" s="140" t="s">
        <v>1300</v>
      </c>
      <c r="AT84" s="140" t="s">
        <v>1558</v>
      </c>
      <c r="AU84" s="140" t="s">
        <v>1559</v>
      </c>
      <c r="AV84" s="140" t="s">
        <v>1382</v>
      </c>
      <c r="AW84" s="140" t="s">
        <v>1439</v>
      </c>
      <c r="AX84" s="140" t="s">
        <v>1272</v>
      </c>
    </row>
    <row r="85" spans="1:50" s="198" customFormat="1" ht="100.5" customHeight="1">
      <c r="A85" s="236"/>
      <c r="B85" s="236"/>
      <c r="C85" s="236">
        <v>23</v>
      </c>
      <c r="D85" s="236">
        <v>5717184</v>
      </c>
      <c r="E85" s="237">
        <v>0.64</v>
      </c>
      <c r="F85" s="237">
        <v>0.3</v>
      </c>
      <c r="G85" s="238">
        <v>32023</v>
      </c>
      <c r="H85" s="239"/>
      <c r="I85" s="140" t="s">
        <v>667</v>
      </c>
      <c r="J85" s="120" t="s">
        <v>1549</v>
      </c>
      <c r="K85" s="120"/>
      <c r="L85" s="140" t="s">
        <v>618</v>
      </c>
      <c r="M85" s="140" t="s">
        <v>668</v>
      </c>
      <c r="N85" s="140">
        <v>0</v>
      </c>
      <c r="O85" s="140"/>
      <c r="P85" s="140">
        <v>3</v>
      </c>
      <c r="Q85" s="140">
        <v>1</v>
      </c>
      <c r="R85" s="140">
        <v>0</v>
      </c>
      <c r="S85" s="140">
        <v>0</v>
      </c>
      <c r="T85" s="140">
        <v>0</v>
      </c>
      <c r="U85" s="140">
        <v>0</v>
      </c>
      <c r="V85" s="140">
        <v>0</v>
      </c>
      <c r="W85" s="140">
        <v>1</v>
      </c>
      <c r="X85" s="140">
        <v>0</v>
      </c>
      <c r="Y85" s="140"/>
      <c r="Z85" s="140"/>
      <c r="AA85" s="140">
        <v>6.1</v>
      </c>
      <c r="AB85" s="140"/>
      <c r="AC85" s="140"/>
      <c r="AD85" s="300">
        <v>2003</v>
      </c>
      <c r="AE85" s="491">
        <v>0</v>
      </c>
      <c r="AG85" s="140" t="s">
        <v>1576</v>
      </c>
      <c r="AH85" s="140"/>
      <c r="AI85" s="140">
        <v>3</v>
      </c>
      <c r="AJ85" s="140">
        <v>1</v>
      </c>
      <c r="AK85" s="140">
        <v>1</v>
      </c>
      <c r="AL85" s="140" t="s">
        <v>234</v>
      </c>
      <c r="AM85" s="140" t="s">
        <v>635</v>
      </c>
      <c r="AN85" s="140" t="s">
        <v>1577</v>
      </c>
      <c r="AO85" s="140"/>
      <c r="AP85" s="140"/>
      <c r="AQ85" s="140"/>
      <c r="AR85" s="140"/>
      <c r="AS85" s="140" t="s">
        <v>1300</v>
      </c>
      <c r="AT85" s="140" t="s">
        <v>1558</v>
      </c>
      <c r="AU85" s="140" t="s">
        <v>1559</v>
      </c>
      <c r="AV85" s="140" t="s">
        <v>1382</v>
      </c>
      <c r="AW85" s="140" t="s">
        <v>1439</v>
      </c>
      <c r="AX85" s="140" t="s">
        <v>1272</v>
      </c>
    </row>
    <row r="86" spans="1:50" s="198" customFormat="1" ht="100.5" customHeight="1">
      <c r="A86" s="236"/>
      <c r="B86" s="236"/>
      <c r="C86" s="236">
        <v>23</v>
      </c>
      <c r="D86" s="236">
        <v>5717184</v>
      </c>
      <c r="E86" s="237">
        <v>0.64</v>
      </c>
      <c r="F86" s="237">
        <v>0.3</v>
      </c>
      <c r="G86" s="238">
        <v>32024</v>
      </c>
      <c r="H86" s="239"/>
      <c r="I86" s="140" t="s">
        <v>646</v>
      </c>
      <c r="J86" s="140" t="s">
        <v>1578</v>
      </c>
      <c r="K86" s="140"/>
      <c r="L86" s="140" t="s">
        <v>647</v>
      </c>
      <c r="M86" s="140" t="s">
        <v>648</v>
      </c>
      <c r="N86" s="140">
        <v>0</v>
      </c>
      <c r="O86" s="140"/>
      <c r="P86" s="140">
        <v>5</v>
      </c>
      <c r="Q86" s="140">
        <v>1</v>
      </c>
      <c r="R86" s="140">
        <v>1</v>
      </c>
      <c r="S86" s="140">
        <v>0</v>
      </c>
      <c r="T86" s="140">
        <v>0</v>
      </c>
      <c r="U86" s="140">
        <v>0</v>
      </c>
      <c r="V86" s="140">
        <v>0</v>
      </c>
      <c r="W86" s="140">
        <v>0</v>
      </c>
      <c r="X86" s="140">
        <v>1</v>
      </c>
      <c r="Y86" s="140"/>
      <c r="Z86" s="140"/>
      <c r="AA86" s="140">
        <v>6.1</v>
      </c>
      <c r="AB86" s="140"/>
      <c r="AC86" s="140"/>
      <c r="AD86" s="331"/>
      <c r="AE86" s="495"/>
      <c r="AG86" s="135" t="s">
        <v>1579</v>
      </c>
      <c r="AH86" s="135"/>
      <c r="AI86" s="135">
        <v>3</v>
      </c>
      <c r="AJ86" s="135">
        <v>1</v>
      </c>
      <c r="AK86" s="135">
        <v>1</v>
      </c>
      <c r="AL86" s="140" t="s">
        <v>234</v>
      </c>
      <c r="AM86" s="140" t="s">
        <v>616</v>
      </c>
      <c r="AN86" s="140" t="s">
        <v>1580</v>
      </c>
      <c r="AO86" s="140"/>
      <c r="AP86" s="140"/>
      <c r="AQ86" s="140"/>
      <c r="AR86" s="140"/>
      <c r="AS86" s="140"/>
      <c r="AT86" s="140" t="s">
        <v>1558</v>
      </c>
      <c r="AU86" s="140" t="s">
        <v>1559</v>
      </c>
      <c r="AV86" s="140" t="s">
        <v>1382</v>
      </c>
      <c r="AW86" s="140" t="s">
        <v>1439</v>
      </c>
      <c r="AX86" s="140" t="s">
        <v>1272</v>
      </c>
    </row>
    <row r="87" spans="1:50" s="198" customFormat="1" ht="100.5" customHeight="1">
      <c r="A87" s="236"/>
      <c r="B87" s="236"/>
      <c r="C87" s="236">
        <v>23</v>
      </c>
      <c r="D87" s="236">
        <v>5717184</v>
      </c>
      <c r="E87" s="237">
        <v>0.64</v>
      </c>
      <c r="F87" s="237">
        <v>0.3</v>
      </c>
      <c r="G87" s="238">
        <v>32025</v>
      </c>
      <c r="H87" s="239"/>
      <c r="I87" s="140" t="s">
        <v>675</v>
      </c>
      <c r="J87" s="120" t="s">
        <v>1581</v>
      </c>
      <c r="K87" s="120"/>
      <c r="L87" s="140" t="s">
        <v>676</v>
      </c>
      <c r="M87" s="140" t="s">
        <v>677</v>
      </c>
      <c r="N87" s="140">
        <v>0</v>
      </c>
      <c r="O87" s="140"/>
      <c r="P87" s="140">
        <v>5</v>
      </c>
      <c r="Q87" s="140">
        <v>1</v>
      </c>
      <c r="R87" s="140">
        <v>1</v>
      </c>
      <c r="S87" s="140">
        <v>0</v>
      </c>
      <c r="T87" s="140">
        <v>0</v>
      </c>
      <c r="U87" s="140">
        <v>0</v>
      </c>
      <c r="V87" s="140">
        <v>0</v>
      </c>
      <c r="W87" s="140">
        <v>0</v>
      </c>
      <c r="X87" s="140">
        <v>1</v>
      </c>
      <c r="Y87" s="140"/>
      <c r="Z87" s="140"/>
      <c r="AA87" s="140">
        <v>6.1</v>
      </c>
      <c r="AB87" s="140"/>
      <c r="AC87" s="140"/>
      <c r="AD87" s="300">
        <v>2003</v>
      </c>
      <c r="AE87" s="491">
        <v>0</v>
      </c>
      <c r="AG87" s="135" t="s">
        <v>1582</v>
      </c>
      <c r="AH87" s="135"/>
      <c r="AI87" s="135">
        <v>3</v>
      </c>
      <c r="AJ87" s="135">
        <v>1</v>
      </c>
      <c r="AK87" s="135">
        <v>1</v>
      </c>
      <c r="AL87" s="140" t="s">
        <v>234</v>
      </c>
      <c r="AM87" s="140" t="s">
        <v>616</v>
      </c>
      <c r="AN87" s="120" t="s">
        <v>1583</v>
      </c>
      <c r="AO87" s="140"/>
      <c r="AP87" s="140"/>
      <c r="AQ87" s="140"/>
      <c r="AR87" s="140"/>
      <c r="AS87" s="140" t="s">
        <v>1557</v>
      </c>
      <c r="AT87" s="140" t="s">
        <v>1558</v>
      </c>
      <c r="AU87" s="140" t="s">
        <v>1559</v>
      </c>
      <c r="AV87" s="140" t="s">
        <v>1382</v>
      </c>
      <c r="AW87" s="140" t="s">
        <v>1439</v>
      </c>
      <c r="AX87" s="140" t="s">
        <v>1272</v>
      </c>
    </row>
    <row r="88" spans="1:50" s="198" customFormat="1" ht="100.5" customHeight="1">
      <c r="A88" s="236"/>
      <c r="B88" s="236"/>
      <c r="C88" s="236">
        <v>23</v>
      </c>
      <c r="D88" s="236">
        <v>5717184</v>
      </c>
      <c r="E88" s="237">
        <v>0.64</v>
      </c>
      <c r="F88" s="237">
        <v>0.3</v>
      </c>
      <c r="G88" s="238">
        <v>32026</v>
      </c>
      <c r="H88" s="239"/>
      <c r="I88" s="140" t="s">
        <v>653</v>
      </c>
      <c r="J88" s="120" t="s">
        <v>1584</v>
      </c>
      <c r="K88" s="120"/>
      <c r="L88" s="140" t="s">
        <v>654</v>
      </c>
      <c r="M88" s="140" t="s">
        <v>655</v>
      </c>
      <c r="N88" s="140">
        <v>0</v>
      </c>
      <c r="O88" s="140"/>
      <c r="P88" s="140">
        <v>5</v>
      </c>
      <c r="Q88" s="140">
        <v>1</v>
      </c>
      <c r="R88" s="140">
        <v>1</v>
      </c>
      <c r="S88" s="140">
        <v>0</v>
      </c>
      <c r="T88" s="140">
        <v>0</v>
      </c>
      <c r="U88" s="140">
        <v>0</v>
      </c>
      <c r="V88" s="140">
        <v>0</v>
      </c>
      <c r="W88" s="140">
        <v>0</v>
      </c>
      <c r="X88" s="140">
        <v>0</v>
      </c>
      <c r="Y88" s="140"/>
      <c r="Z88" s="140"/>
      <c r="AA88" s="140">
        <v>6.1</v>
      </c>
      <c r="AB88" s="140"/>
      <c r="AC88" s="140"/>
      <c r="AD88" s="300">
        <v>2021</v>
      </c>
      <c r="AE88" s="491">
        <v>1</v>
      </c>
      <c r="AG88" s="135" t="s">
        <v>1585</v>
      </c>
      <c r="AH88" s="135"/>
      <c r="AI88" s="135">
        <v>3</v>
      </c>
      <c r="AJ88" s="135">
        <v>1</v>
      </c>
      <c r="AK88" s="135">
        <v>1</v>
      </c>
      <c r="AL88" s="140" t="s">
        <v>234</v>
      </c>
      <c r="AM88" s="140" t="s">
        <v>616</v>
      </c>
      <c r="AN88" s="140" t="s">
        <v>1586</v>
      </c>
      <c r="AO88" s="140"/>
      <c r="AP88" s="140"/>
      <c r="AQ88" s="140"/>
      <c r="AR88" s="140"/>
      <c r="AS88" s="140"/>
      <c r="AT88" s="140" t="s">
        <v>1558</v>
      </c>
      <c r="AU88" s="140" t="s">
        <v>1559</v>
      </c>
      <c r="AV88" s="140" t="s">
        <v>1382</v>
      </c>
      <c r="AW88" s="140" t="s">
        <v>1439</v>
      </c>
      <c r="AX88" s="140" t="s">
        <v>1272</v>
      </c>
    </row>
    <row r="89" spans="1:50" s="198" customFormat="1" ht="100.5" customHeight="1">
      <c r="A89" s="236"/>
      <c r="B89" s="236"/>
      <c r="C89" s="236">
        <v>23</v>
      </c>
      <c r="D89" s="236">
        <v>5717184</v>
      </c>
      <c r="E89" s="237">
        <v>0.64</v>
      </c>
      <c r="F89" s="237">
        <v>0.3</v>
      </c>
      <c r="G89" s="238">
        <v>32027</v>
      </c>
      <c r="H89" s="239"/>
      <c r="I89" s="140" t="s">
        <v>636</v>
      </c>
      <c r="J89" s="303" t="s">
        <v>1549</v>
      </c>
      <c r="K89" s="303"/>
      <c r="L89" s="140" t="s">
        <v>618</v>
      </c>
      <c r="M89" s="140" t="s">
        <v>637</v>
      </c>
      <c r="N89" s="140">
        <v>0</v>
      </c>
      <c r="O89" s="140"/>
      <c r="P89" s="140">
        <v>1</v>
      </c>
      <c r="Q89" s="140">
        <v>1</v>
      </c>
      <c r="R89" s="140">
        <v>1</v>
      </c>
      <c r="S89" s="140">
        <v>0</v>
      </c>
      <c r="T89" s="140">
        <v>0</v>
      </c>
      <c r="U89" s="140">
        <v>0</v>
      </c>
      <c r="V89" s="140">
        <v>0</v>
      </c>
      <c r="W89" s="140">
        <v>0</v>
      </c>
      <c r="X89" s="140">
        <v>1</v>
      </c>
      <c r="Y89" s="140"/>
      <c r="Z89" s="140"/>
      <c r="AA89" s="140">
        <v>6.1</v>
      </c>
      <c r="AB89" s="140"/>
      <c r="AC89" s="140"/>
      <c r="AD89" s="300">
        <v>2003</v>
      </c>
      <c r="AE89" s="491">
        <v>0</v>
      </c>
      <c r="AG89" s="754" t="s">
        <v>1587</v>
      </c>
      <c r="AH89" s="754"/>
      <c r="AI89" s="754">
        <v>3</v>
      </c>
      <c r="AJ89" s="754">
        <v>1</v>
      </c>
      <c r="AK89" s="754">
        <v>1</v>
      </c>
      <c r="AL89" s="140" t="s">
        <v>234</v>
      </c>
      <c r="AM89" s="140" t="s">
        <v>616</v>
      </c>
      <c r="AN89" s="140" t="s">
        <v>1588</v>
      </c>
      <c r="AO89" s="140"/>
      <c r="AP89" s="140"/>
      <c r="AQ89" s="140"/>
      <c r="AR89" s="140"/>
      <c r="AS89" s="140" t="s">
        <v>1557</v>
      </c>
      <c r="AT89" s="140" t="s">
        <v>1558</v>
      </c>
      <c r="AU89" s="140" t="s">
        <v>1559</v>
      </c>
      <c r="AV89" s="140" t="s">
        <v>1382</v>
      </c>
      <c r="AW89" s="140" t="s">
        <v>1439</v>
      </c>
      <c r="AX89" s="140" t="s">
        <v>1272</v>
      </c>
    </row>
    <row r="90" spans="1:50" s="329" customFormat="1" ht="100.5" customHeight="1">
      <c r="A90" s="332"/>
      <c r="B90" s="332"/>
      <c r="C90" s="332">
        <v>23</v>
      </c>
      <c r="D90" s="236">
        <v>5717184</v>
      </c>
      <c r="E90" s="237">
        <v>0.64</v>
      </c>
      <c r="F90" s="237">
        <v>0.3</v>
      </c>
      <c r="G90" s="238">
        <v>32028</v>
      </c>
      <c r="H90" s="335"/>
      <c r="I90" s="124" t="s">
        <v>689</v>
      </c>
      <c r="J90" s="336" t="s">
        <v>1589</v>
      </c>
      <c r="K90" s="336"/>
      <c r="L90" s="124" t="s">
        <v>690</v>
      </c>
      <c r="M90" s="124" t="s">
        <v>691</v>
      </c>
      <c r="N90" s="124">
        <v>1</v>
      </c>
      <c r="O90" s="124"/>
      <c r="P90" s="124">
        <v>0</v>
      </c>
      <c r="Q90" s="124">
        <v>0</v>
      </c>
      <c r="R90" s="124">
        <v>0</v>
      </c>
      <c r="S90" s="124">
        <v>1</v>
      </c>
      <c r="T90" s="124">
        <v>0</v>
      </c>
      <c r="U90" s="124">
        <v>0</v>
      </c>
      <c r="V90" s="124">
        <v>0</v>
      </c>
      <c r="W90" s="124">
        <v>0</v>
      </c>
      <c r="X90" s="124">
        <v>0</v>
      </c>
      <c r="Y90" s="124"/>
      <c r="Z90" s="124"/>
      <c r="AA90" s="124">
        <v>6.1</v>
      </c>
      <c r="AB90" s="124"/>
      <c r="AC90" s="124"/>
      <c r="AD90" s="337">
        <v>2017</v>
      </c>
      <c r="AE90" s="496">
        <v>0</v>
      </c>
      <c r="AG90" s="338" t="s">
        <v>1590</v>
      </c>
      <c r="AH90" s="338"/>
      <c r="AI90" s="338">
        <v>3</v>
      </c>
      <c r="AJ90" s="338">
        <v>1</v>
      </c>
      <c r="AK90" s="338">
        <v>1</v>
      </c>
      <c r="AL90" s="124" t="s">
        <v>693</v>
      </c>
      <c r="AM90" s="124" t="s">
        <v>616</v>
      </c>
      <c r="AN90" s="303" t="s">
        <v>1591</v>
      </c>
      <c r="AO90" s="124"/>
      <c r="AP90" s="124"/>
      <c r="AQ90" s="124"/>
      <c r="AR90" s="124"/>
      <c r="AS90" s="124"/>
      <c r="AT90" s="124"/>
      <c r="AU90" s="124"/>
      <c r="AV90" s="124"/>
      <c r="AW90" s="124" t="s">
        <v>1272</v>
      </c>
      <c r="AX90" s="124" t="s">
        <v>1271</v>
      </c>
    </row>
    <row r="91" spans="1:50" s="329" customFormat="1" ht="100.5" customHeight="1">
      <c r="A91" s="332"/>
      <c r="B91" s="332"/>
      <c r="C91" s="332">
        <v>23</v>
      </c>
      <c r="D91" s="236">
        <v>5717184</v>
      </c>
      <c r="E91" s="237">
        <v>0.64</v>
      </c>
      <c r="F91" s="237">
        <v>0.3</v>
      </c>
      <c r="G91" s="238">
        <v>32029</v>
      </c>
      <c r="H91" s="335"/>
      <c r="I91" s="124" t="s">
        <v>610</v>
      </c>
      <c r="J91" s="336" t="s">
        <v>1592</v>
      </c>
      <c r="K91" s="336"/>
      <c r="L91" s="124" t="s">
        <v>611</v>
      </c>
      <c r="M91" s="124" t="s">
        <v>612</v>
      </c>
      <c r="N91" s="124">
        <v>0</v>
      </c>
      <c r="O91" s="124"/>
      <c r="P91" s="124">
        <v>0</v>
      </c>
      <c r="Q91" s="124">
        <v>0</v>
      </c>
      <c r="R91" s="124">
        <v>0</v>
      </c>
      <c r="S91" s="124">
        <v>0</v>
      </c>
      <c r="T91" s="124">
        <v>0</v>
      </c>
      <c r="U91" s="124">
        <v>1</v>
      </c>
      <c r="V91" s="124">
        <v>0</v>
      </c>
      <c r="W91" s="124">
        <v>0</v>
      </c>
      <c r="X91" s="124">
        <v>0</v>
      </c>
      <c r="Y91" s="124"/>
      <c r="Z91" s="124"/>
      <c r="AA91" s="124">
        <v>6.1</v>
      </c>
      <c r="AB91" s="124"/>
      <c r="AC91" s="124"/>
      <c r="AD91" s="337">
        <v>2017</v>
      </c>
      <c r="AE91" s="496">
        <v>0</v>
      </c>
      <c r="AG91" s="338" t="s">
        <v>614</v>
      </c>
      <c r="AH91" s="338"/>
      <c r="AI91" s="338">
        <v>3</v>
      </c>
      <c r="AJ91" s="338">
        <v>1</v>
      </c>
      <c r="AK91" s="338">
        <v>1</v>
      </c>
      <c r="AL91" s="124" t="s">
        <v>615</v>
      </c>
      <c r="AM91" s="124" t="s">
        <v>616</v>
      </c>
      <c r="AN91" s="336" t="s">
        <v>1593</v>
      </c>
      <c r="AO91" s="124"/>
      <c r="AP91" s="124"/>
      <c r="AQ91" s="124"/>
      <c r="AR91" s="124"/>
      <c r="AS91" s="124"/>
      <c r="AT91" s="124"/>
      <c r="AU91" s="124"/>
      <c r="AV91" s="124"/>
      <c r="AW91" s="124" t="s">
        <v>1272</v>
      </c>
      <c r="AX91" s="124" t="s">
        <v>1271</v>
      </c>
    </row>
    <row r="92" spans="1:50" s="329" customFormat="1" ht="100.5" customHeight="1">
      <c r="A92" s="332"/>
      <c r="B92" s="332"/>
      <c r="C92" s="332">
        <v>23</v>
      </c>
      <c r="D92" s="236">
        <v>5717184</v>
      </c>
      <c r="E92" s="237">
        <v>0.64</v>
      </c>
      <c r="F92" s="237">
        <v>0.3</v>
      </c>
      <c r="G92" s="238">
        <v>32030</v>
      </c>
      <c r="H92" s="335"/>
      <c r="I92" s="124" t="s">
        <v>639</v>
      </c>
      <c r="J92" s="336" t="s">
        <v>1594</v>
      </c>
      <c r="K92" s="336"/>
      <c r="L92" s="124" t="s">
        <v>640</v>
      </c>
      <c r="M92" s="124" t="s">
        <v>641</v>
      </c>
      <c r="N92" s="124">
        <v>2</v>
      </c>
      <c r="O92" s="124"/>
      <c r="P92" s="124">
        <v>9</v>
      </c>
      <c r="Q92" s="124">
        <v>1</v>
      </c>
      <c r="R92" s="124">
        <v>0</v>
      </c>
      <c r="S92" s="124">
        <v>0</v>
      </c>
      <c r="T92" s="124">
        <v>0</v>
      </c>
      <c r="U92" s="124">
        <v>0</v>
      </c>
      <c r="V92" s="124">
        <v>0</v>
      </c>
      <c r="W92" s="124">
        <v>0</v>
      </c>
      <c r="X92" s="124">
        <v>1</v>
      </c>
      <c r="Y92" s="124"/>
      <c r="Z92" s="124"/>
      <c r="AA92" s="124">
        <v>6.1</v>
      </c>
      <c r="AB92" s="124"/>
      <c r="AC92" s="124"/>
      <c r="AD92" s="300">
        <v>2003</v>
      </c>
      <c r="AE92" s="491">
        <v>0</v>
      </c>
      <c r="AG92" s="338" t="s">
        <v>643</v>
      </c>
      <c r="AH92" s="338"/>
      <c r="AI92" s="338">
        <v>3</v>
      </c>
      <c r="AJ92" s="338">
        <v>2</v>
      </c>
      <c r="AK92" s="338">
        <v>1</v>
      </c>
      <c r="AL92" s="124" t="s">
        <v>644</v>
      </c>
      <c r="AM92" s="124" t="s">
        <v>645</v>
      </c>
      <c r="AN92" s="124" t="s">
        <v>1595</v>
      </c>
      <c r="AO92" s="124"/>
      <c r="AP92" s="124"/>
      <c r="AQ92" s="124"/>
      <c r="AR92" s="124"/>
      <c r="AS92" s="124"/>
      <c r="AT92" s="124"/>
      <c r="AU92" s="124"/>
      <c r="AV92" s="124"/>
      <c r="AW92" s="124" t="s">
        <v>1272</v>
      </c>
      <c r="AX92" s="124" t="s">
        <v>1271</v>
      </c>
    </row>
    <row r="93" spans="1:50" s="329" customFormat="1" ht="100.5" customHeight="1">
      <c r="A93" s="332"/>
      <c r="B93" s="332"/>
      <c r="C93" s="332">
        <v>23</v>
      </c>
      <c r="D93" s="236">
        <v>5717184</v>
      </c>
      <c r="E93" s="237">
        <v>0.64</v>
      </c>
      <c r="F93" s="237">
        <v>0.3</v>
      </c>
      <c r="G93" s="238">
        <v>32031</v>
      </c>
      <c r="H93" s="335"/>
      <c r="I93" s="124" t="s">
        <v>694</v>
      </c>
      <c r="J93" s="339" t="s">
        <v>1596</v>
      </c>
      <c r="K93" s="339"/>
      <c r="L93" s="124" t="s">
        <v>695</v>
      </c>
      <c r="M93" s="124" t="s">
        <v>696</v>
      </c>
      <c r="N93" s="124">
        <v>1</v>
      </c>
      <c r="O93" s="124"/>
      <c r="P93" s="124">
        <v>0</v>
      </c>
      <c r="Q93" s="124">
        <v>0</v>
      </c>
      <c r="R93" s="124">
        <v>0</v>
      </c>
      <c r="S93" s="124">
        <v>1</v>
      </c>
      <c r="T93" s="124">
        <v>0</v>
      </c>
      <c r="U93" s="124">
        <v>0</v>
      </c>
      <c r="V93" s="124">
        <v>0</v>
      </c>
      <c r="W93" s="124">
        <v>0</v>
      </c>
      <c r="X93" s="124">
        <v>1</v>
      </c>
      <c r="Y93" s="124"/>
      <c r="Z93" s="124"/>
      <c r="AA93" s="124">
        <v>6.1</v>
      </c>
      <c r="AB93" s="124"/>
      <c r="AC93" s="124"/>
      <c r="AD93" s="337">
        <v>2015</v>
      </c>
      <c r="AE93" s="496">
        <v>0</v>
      </c>
      <c r="AG93" s="327" t="s">
        <v>698</v>
      </c>
      <c r="AH93" s="327"/>
      <c r="AI93" s="327">
        <v>3</v>
      </c>
      <c r="AJ93" s="327">
        <v>1</v>
      </c>
      <c r="AK93" s="327">
        <v>1</v>
      </c>
      <c r="AL93" s="124" t="s">
        <v>699</v>
      </c>
      <c r="AM93" s="124" t="s">
        <v>616</v>
      </c>
      <c r="AN93" s="124" t="s">
        <v>1597</v>
      </c>
      <c r="AO93" s="124"/>
      <c r="AP93" s="124"/>
      <c r="AQ93" s="124"/>
      <c r="AR93" s="124"/>
      <c r="AS93" s="124"/>
      <c r="AT93" s="124"/>
      <c r="AU93" s="124"/>
      <c r="AV93" s="124"/>
      <c r="AW93" s="124" t="s">
        <v>1272</v>
      </c>
      <c r="AX93" s="124" t="s">
        <v>1271</v>
      </c>
    </row>
    <row r="94" spans="1:50" s="341" customFormat="1" ht="100.5" customHeight="1">
      <c r="A94" s="340"/>
      <c r="B94" s="340"/>
      <c r="C94" s="340">
        <v>23</v>
      </c>
      <c r="D94" s="269">
        <v>5717184</v>
      </c>
      <c r="E94" s="372">
        <v>0.64</v>
      </c>
      <c r="F94" s="372">
        <v>0.3</v>
      </c>
      <c r="G94" s="522">
        <v>32032</v>
      </c>
      <c r="H94" s="342"/>
      <c r="I94" s="343" t="s">
        <v>700</v>
      </c>
      <c r="J94" s="339" t="s">
        <v>1598</v>
      </c>
      <c r="K94" s="339"/>
      <c r="L94" s="327" t="s">
        <v>701</v>
      </c>
      <c r="M94" s="343" t="s">
        <v>702</v>
      </c>
      <c r="N94" s="343"/>
      <c r="O94" s="343"/>
      <c r="P94" s="343">
        <v>7</v>
      </c>
      <c r="Q94" s="343">
        <v>1</v>
      </c>
      <c r="R94" s="343">
        <v>0</v>
      </c>
      <c r="S94" s="343">
        <v>0</v>
      </c>
      <c r="T94" s="343">
        <v>0</v>
      </c>
      <c r="U94" s="343">
        <v>0</v>
      </c>
      <c r="V94" s="343">
        <v>0</v>
      </c>
      <c r="W94" s="343">
        <v>1</v>
      </c>
      <c r="X94" s="343">
        <v>0</v>
      </c>
      <c r="Y94" s="343"/>
      <c r="Z94" s="343"/>
      <c r="AA94" s="343">
        <v>6.1</v>
      </c>
      <c r="AB94" s="343"/>
      <c r="AC94" s="343"/>
      <c r="AD94" s="221">
        <v>2009</v>
      </c>
      <c r="AE94" s="497">
        <v>0</v>
      </c>
      <c r="AG94" s="344" t="s">
        <v>704</v>
      </c>
      <c r="AH94" s="344"/>
      <c r="AI94" s="344">
        <v>3</v>
      </c>
      <c r="AJ94" s="344">
        <v>1</v>
      </c>
      <c r="AK94" s="344">
        <v>1</v>
      </c>
      <c r="AL94" s="343" t="s">
        <v>234</v>
      </c>
      <c r="AM94" s="343" t="s">
        <v>705</v>
      </c>
      <c r="AN94" s="343" t="s">
        <v>1599</v>
      </c>
      <c r="AO94" s="343"/>
      <c r="AP94" s="343"/>
      <c r="AQ94" s="343"/>
      <c r="AR94" s="343"/>
      <c r="AS94" s="343"/>
      <c r="AT94" s="343"/>
      <c r="AU94" s="343"/>
      <c r="AV94" s="343"/>
      <c r="AW94" s="124" t="s">
        <v>1272</v>
      </c>
      <c r="AX94" s="343" t="s">
        <v>1271</v>
      </c>
    </row>
    <row r="95" spans="1:50" s="317" customFormat="1" ht="100.5" customHeight="1">
      <c r="A95" s="315" t="s">
        <v>706</v>
      </c>
      <c r="B95" s="315" t="s">
        <v>707</v>
      </c>
      <c r="C95" s="315">
        <v>24</v>
      </c>
      <c r="D95" s="315">
        <v>2940057</v>
      </c>
      <c r="E95" s="316">
        <v>0.57999999999999996</v>
      </c>
      <c r="F95" s="316">
        <v>0.23</v>
      </c>
      <c r="G95" s="233">
        <v>29714</v>
      </c>
      <c r="H95" s="318">
        <v>1</v>
      </c>
      <c r="I95" s="234" t="s">
        <v>708</v>
      </c>
      <c r="J95" s="231" t="s">
        <v>1600</v>
      </c>
      <c r="K95" s="345" t="s">
        <v>1601</v>
      </c>
      <c r="L95" s="230" t="s">
        <v>709</v>
      </c>
      <c r="M95" s="230" t="s">
        <v>710</v>
      </c>
      <c r="N95" s="230"/>
      <c r="O95" s="230"/>
      <c r="P95" s="230">
        <v>0</v>
      </c>
      <c r="Q95" s="230">
        <v>0</v>
      </c>
      <c r="R95" s="230">
        <v>0</v>
      </c>
      <c r="S95" s="230">
        <v>1</v>
      </c>
      <c r="T95" s="230">
        <v>0</v>
      </c>
      <c r="U95" s="230">
        <v>0</v>
      </c>
      <c r="V95" s="230">
        <v>0</v>
      </c>
      <c r="W95" s="230">
        <v>0</v>
      </c>
      <c r="X95" s="230">
        <v>0</v>
      </c>
      <c r="Y95" s="230"/>
      <c r="Z95" s="230"/>
      <c r="AA95" s="230">
        <v>6.2</v>
      </c>
      <c r="AB95" s="230"/>
      <c r="AC95" s="230"/>
      <c r="AD95" s="232">
        <v>2021</v>
      </c>
      <c r="AE95" s="478">
        <v>1</v>
      </c>
      <c r="AF95" s="346" t="s">
        <v>712</v>
      </c>
      <c r="AG95" s="230" t="s">
        <v>1602</v>
      </c>
      <c r="AH95" s="230" t="s">
        <v>174</v>
      </c>
      <c r="AI95" s="230">
        <v>3</v>
      </c>
      <c r="AJ95" s="230">
        <v>1</v>
      </c>
      <c r="AK95" s="230">
        <v>1</v>
      </c>
      <c r="AL95" s="230" t="s">
        <v>234</v>
      </c>
      <c r="AM95" s="230" t="s">
        <v>714</v>
      </c>
      <c r="AN95" s="231" t="s">
        <v>1603</v>
      </c>
      <c r="AO95" s="234"/>
      <c r="AP95" s="234"/>
      <c r="AQ95" s="234"/>
      <c r="AR95" s="234"/>
      <c r="AS95" s="234"/>
      <c r="AT95" s="234" t="s">
        <v>1604</v>
      </c>
      <c r="AU95" s="231" t="s">
        <v>1605</v>
      </c>
      <c r="AV95" s="161" t="s">
        <v>1382</v>
      </c>
      <c r="AW95" s="347" t="s">
        <v>1439</v>
      </c>
      <c r="AX95" s="234" t="s">
        <v>1272</v>
      </c>
    </row>
    <row r="96" spans="1:50" s="198" customFormat="1" ht="100.5" customHeight="1">
      <c r="A96" s="236" t="s">
        <v>715</v>
      </c>
      <c r="B96" s="236" t="s">
        <v>716</v>
      </c>
      <c r="C96" s="236">
        <v>25</v>
      </c>
      <c r="D96" s="236">
        <v>6177957</v>
      </c>
      <c r="E96" s="237">
        <v>0.56000000000000005</v>
      </c>
      <c r="F96" s="237">
        <v>0.17</v>
      </c>
      <c r="G96" s="238">
        <v>28713</v>
      </c>
      <c r="H96" s="239">
        <v>3</v>
      </c>
      <c r="I96" s="348" t="s">
        <v>717</v>
      </c>
      <c r="J96" s="120" t="s">
        <v>1606</v>
      </c>
      <c r="K96" s="120" t="s">
        <v>1607</v>
      </c>
      <c r="L96" s="140" t="s">
        <v>718</v>
      </c>
      <c r="M96" s="140" t="s">
        <v>719</v>
      </c>
      <c r="N96" s="140"/>
      <c r="O96" s="140"/>
      <c r="P96" s="140">
        <v>9</v>
      </c>
      <c r="Q96" s="140">
        <v>0</v>
      </c>
      <c r="R96" s="140">
        <v>1</v>
      </c>
      <c r="S96" s="140">
        <v>0</v>
      </c>
      <c r="T96" s="140">
        <v>0</v>
      </c>
      <c r="U96" s="140">
        <v>0</v>
      </c>
      <c r="V96" s="140">
        <v>0</v>
      </c>
      <c r="W96" s="140">
        <v>0</v>
      </c>
      <c r="X96" s="140">
        <v>0</v>
      </c>
      <c r="Y96" s="140"/>
      <c r="Z96" s="140"/>
      <c r="AA96" s="140">
        <v>6</v>
      </c>
      <c r="AB96" s="140"/>
      <c r="AC96" s="140"/>
      <c r="AD96" s="268" t="s">
        <v>1608</v>
      </c>
      <c r="AE96" s="485">
        <v>0</v>
      </c>
      <c r="AF96" s="238">
        <v>50000</v>
      </c>
      <c r="AG96" s="349" t="s">
        <v>1609</v>
      </c>
      <c r="AH96" s="349" t="s">
        <v>234</v>
      </c>
      <c r="AI96" s="349">
        <v>3</v>
      </c>
      <c r="AJ96" s="349">
        <v>2</v>
      </c>
      <c r="AK96" s="349">
        <v>1</v>
      </c>
      <c r="AL96" s="140" t="s">
        <v>234</v>
      </c>
      <c r="AM96" s="140" t="s">
        <v>721</v>
      </c>
      <c r="AN96" s="120" t="s">
        <v>1610</v>
      </c>
      <c r="AO96" s="140"/>
      <c r="AP96" s="140"/>
      <c r="AQ96" s="140"/>
      <c r="AR96" s="140"/>
      <c r="AS96" s="140"/>
      <c r="AT96" s="140"/>
      <c r="AU96" s="350" t="s">
        <v>1611</v>
      </c>
      <c r="AV96" s="140" t="s">
        <v>1382</v>
      </c>
      <c r="AW96" s="140" t="s">
        <v>1439</v>
      </c>
      <c r="AX96" s="140" t="s">
        <v>1272</v>
      </c>
    </row>
    <row r="97" spans="1:50" s="198" customFormat="1" ht="100.5" customHeight="1">
      <c r="A97" s="236"/>
      <c r="B97" s="236"/>
      <c r="C97" s="236">
        <v>25</v>
      </c>
      <c r="D97" s="236">
        <v>6177957</v>
      </c>
      <c r="E97" s="237">
        <v>0.56000000000000005</v>
      </c>
      <c r="F97" s="237">
        <v>0.17</v>
      </c>
      <c r="G97" s="238">
        <v>28714</v>
      </c>
      <c r="H97" s="239"/>
      <c r="I97" s="348" t="s">
        <v>722</v>
      </c>
      <c r="J97" s="120" t="s">
        <v>1612</v>
      </c>
      <c r="K97" s="120" t="s">
        <v>1601</v>
      </c>
      <c r="L97" s="140" t="s">
        <v>723</v>
      </c>
      <c r="M97" s="140" t="s">
        <v>724</v>
      </c>
      <c r="N97" s="140"/>
      <c r="O97" s="140"/>
      <c r="P97" s="140">
        <v>3</v>
      </c>
      <c r="Q97" s="140">
        <v>1</v>
      </c>
      <c r="R97" s="140">
        <v>0</v>
      </c>
      <c r="S97" s="140">
        <v>0</v>
      </c>
      <c r="T97" s="140">
        <v>0</v>
      </c>
      <c r="U97" s="140">
        <v>0</v>
      </c>
      <c r="V97" s="140">
        <v>0</v>
      </c>
      <c r="W97" s="140">
        <v>0</v>
      </c>
      <c r="X97" s="140">
        <v>0</v>
      </c>
      <c r="Y97" s="140"/>
      <c r="Z97" s="140"/>
      <c r="AA97" s="140">
        <v>6</v>
      </c>
      <c r="AB97" s="140"/>
      <c r="AC97" s="140"/>
      <c r="AD97" s="331" t="s">
        <v>1613</v>
      </c>
      <c r="AE97" s="495">
        <v>0</v>
      </c>
      <c r="AF97" s="198" t="s">
        <v>725</v>
      </c>
      <c r="AG97" s="349" t="s">
        <v>1614</v>
      </c>
      <c r="AH97" s="349" t="s">
        <v>174</v>
      </c>
      <c r="AI97" s="349">
        <v>3</v>
      </c>
      <c r="AJ97" s="349">
        <v>1</v>
      </c>
      <c r="AK97" s="349">
        <v>1</v>
      </c>
      <c r="AL97" s="140" t="s">
        <v>234</v>
      </c>
      <c r="AM97" s="140" t="s">
        <v>234</v>
      </c>
      <c r="AN97" s="120" t="s">
        <v>1615</v>
      </c>
      <c r="AO97" s="140"/>
      <c r="AP97" s="140"/>
      <c r="AQ97" s="140"/>
      <c r="AR97" s="140"/>
      <c r="AS97" s="140"/>
      <c r="AT97" s="140"/>
      <c r="AU97" s="351" t="s">
        <v>1616</v>
      </c>
      <c r="AV97" s="140" t="s">
        <v>1382</v>
      </c>
      <c r="AW97" s="140" t="s">
        <v>1439</v>
      </c>
      <c r="AX97" s="140" t="s">
        <v>1272</v>
      </c>
    </row>
    <row r="98" spans="1:50" s="172" customFormat="1" ht="100.5" customHeight="1">
      <c r="A98" s="249"/>
      <c r="B98" s="249"/>
      <c r="C98" s="249">
        <v>25</v>
      </c>
      <c r="D98" s="249">
        <v>6177957</v>
      </c>
      <c r="E98" s="352">
        <v>0.56000000000000005</v>
      </c>
      <c r="F98" s="352">
        <v>0.17</v>
      </c>
      <c r="G98" s="353">
        <v>28715</v>
      </c>
      <c r="H98" s="250"/>
      <c r="I98" s="354" t="s">
        <v>727</v>
      </c>
      <c r="J98" s="252" t="s">
        <v>1617</v>
      </c>
      <c r="K98" s="252" t="s">
        <v>1601</v>
      </c>
      <c r="L98" s="458" t="s">
        <v>1618</v>
      </c>
      <c r="M98" s="251" t="s">
        <v>729</v>
      </c>
      <c r="N98" s="251"/>
      <c r="O98" s="251"/>
      <c r="P98" s="251">
        <v>1</v>
      </c>
      <c r="Q98" s="251">
        <v>1</v>
      </c>
      <c r="R98" s="251">
        <v>0</v>
      </c>
      <c r="S98" s="251">
        <v>0</v>
      </c>
      <c r="T98" s="251">
        <v>0</v>
      </c>
      <c r="U98" s="251">
        <v>0</v>
      </c>
      <c r="V98" s="251">
        <v>0</v>
      </c>
      <c r="W98" s="251">
        <v>0</v>
      </c>
      <c r="X98" s="251">
        <v>1</v>
      </c>
      <c r="Y98" s="251"/>
      <c r="Z98" s="251"/>
      <c r="AA98" s="251">
        <v>6</v>
      </c>
      <c r="AB98" s="251"/>
      <c r="AC98" s="251"/>
      <c r="AD98" s="171" t="s">
        <v>1608</v>
      </c>
      <c r="AE98" s="473">
        <v>0</v>
      </c>
      <c r="AF98" s="172" t="s">
        <v>731</v>
      </c>
      <c r="AG98" s="355" t="s">
        <v>1619</v>
      </c>
      <c r="AH98" s="355" t="s">
        <v>174</v>
      </c>
      <c r="AI98" s="355">
        <v>3</v>
      </c>
      <c r="AJ98" s="355">
        <v>1</v>
      </c>
      <c r="AK98" s="355">
        <v>1</v>
      </c>
      <c r="AL98" s="251" t="s">
        <v>733</v>
      </c>
      <c r="AM98" s="251" t="s">
        <v>734</v>
      </c>
      <c r="AN98" s="252" t="s">
        <v>1620</v>
      </c>
      <c r="AO98" s="251"/>
      <c r="AP98" s="251"/>
      <c r="AQ98" s="251"/>
      <c r="AR98" s="251"/>
      <c r="AS98" s="251"/>
      <c r="AT98" s="251"/>
      <c r="AU98" s="356" t="s">
        <v>1621</v>
      </c>
      <c r="AV98" s="251" t="s">
        <v>1382</v>
      </c>
      <c r="AW98" s="251" t="s">
        <v>1439</v>
      </c>
      <c r="AX98" s="140" t="s">
        <v>1272</v>
      </c>
    </row>
    <row r="99" spans="1:50" s="180" customFormat="1" ht="100.5" customHeight="1">
      <c r="A99" s="255" t="s">
        <v>735</v>
      </c>
      <c r="B99" s="255" t="s">
        <v>736</v>
      </c>
      <c r="C99" s="255">
        <v>26</v>
      </c>
      <c r="D99" s="255">
        <v>1122867</v>
      </c>
      <c r="E99" s="257">
        <v>0.55000000000000004</v>
      </c>
      <c r="F99" s="257">
        <v>0.12</v>
      </c>
      <c r="G99" s="258">
        <v>27114</v>
      </c>
      <c r="H99" s="259">
        <v>1</v>
      </c>
      <c r="I99" s="55" t="s">
        <v>737</v>
      </c>
      <c r="J99" s="223" t="s">
        <v>1622</v>
      </c>
      <c r="K99" s="223"/>
      <c r="L99" s="55" t="s">
        <v>738</v>
      </c>
      <c r="M99" s="55" t="s">
        <v>739</v>
      </c>
      <c r="N99" s="55"/>
      <c r="O99" s="55"/>
      <c r="P99" s="55">
        <v>1</v>
      </c>
      <c r="Q99" s="55">
        <v>1</v>
      </c>
      <c r="R99" s="55">
        <v>0</v>
      </c>
      <c r="S99" s="55">
        <v>0</v>
      </c>
      <c r="T99" s="55">
        <v>0</v>
      </c>
      <c r="U99" s="55">
        <v>0</v>
      </c>
      <c r="V99" s="55">
        <v>0</v>
      </c>
      <c r="W99" s="55">
        <v>1</v>
      </c>
      <c r="X99" s="55">
        <v>1</v>
      </c>
      <c r="Y99" s="55"/>
      <c r="Z99" s="55"/>
      <c r="AA99" s="55">
        <v>5.6</v>
      </c>
      <c r="AB99" s="55"/>
      <c r="AC99" s="55"/>
      <c r="AD99" s="96">
        <v>1991</v>
      </c>
      <c r="AE99" s="466">
        <v>0</v>
      </c>
      <c r="AF99" s="198" t="s">
        <v>740</v>
      </c>
      <c r="AG99" s="55" t="s">
        <v>1623</v>
      </c>
      <c r="AH99" s="55" t="s">
        <v>742</v>
      </c>
      <c r="AI99" s="55">
        <v>3</v>
      </c>
      <c r="AJ99" s="55">
        <v>1</v>
      </c>
      <c r="AK99" s="55">
        <v>1</v>
      </c>
      <c r="AL99" s="55" t="s">
        <v>743</v>
      </c>
      <c r="AM99" s="55" t="s">
        <v>744</v>
      </c>
      <c r="AN99" s="86" t="s">
        <v>1624</v>
      </c>
      <c r="AO99" s="55"/>
      <c r="AP99" s="55"/>
      <c r="AQ99" s="55"/>
      <c r="AR99" s="55"/>
      <c r="AS99" s="55"/>
      <c r="AT99" s="55"/>
      <c r="AU99" s="357" t="s">
        <v>1625</v>
      </c>
      <c r="AV99" s="55" t="s">
        <v>1377</v>
      </c>
      <c r="AW99" s="55" t="s">
        <v>1439</v>
      </c>
      <c r="AX99" s="55" t="s">
        <v>1272</v>
      </c>
    </row>
    <row r="100" spans="1:50" s="361" customFormat="1" ht="100.5" customHeight="1">
      <c r="A100" s="358" t="s">
        <v>745</v>
      </c>
      <c r="B100" s="358" t="s">
        <v>746</v>
      </c>
      <c r="C100" s="358">
        <v>27</v>
      </c>
      <c r="D100" s="358">
        <v>1967923</v>
      </c>
      <c r="E100" s="359">
        <v>0.6</v>
      </c>
      <c r="F100" s="359">
        <v>0.19</v>
      </c>
      <c r="G100" s="360">
        <v>26781</v>
      </c>
      <c r="H100" s="362">
        <v>1</v>
      </c>
      <c r="I100" s="363" t="s">
        <v>747</v>
      </c>
      <c r="J100" s="364" t="s">
        <v>1626</v>
      </c>
      <c r="K100" s="364"/>
      <c r="L100" s="363" t="s">
        <v>748</v>
      </c>
      <c r="M100" s="363" t="s">
        <v>749</v>
      </c>
      <c r="N100" s="363"/>
      <c r="O100" s="363"/>
      <c r="P100" s="363">
        <v>9</v>
      </c>
      <c r="Q100" s="363">
        <v>1</v>
      </c>
      <c r="R100" s="363">
        <v>0</v>
      </c>
      <c r="S100" s="363">
        <v>0</v>
      </c>
      <c r="T100" s="363">
        <v>0</v>
      </c>
      <c r="U100" s="363">
        <v>0</v>
      </c>
      <c r="V100" s="363">
        <v>0</v>
      </c>
      <c r="W100" s="363">
        <v>0</v>
      </c>
      <c r="X100" s="363">
        <v>1</v>
      </c>
      <c r="Y100" s="363"/>
      <c r="Z100" s="363"/>
      <c r="AA100" s="363">
        <v>6</v>
      </c>
      <c r="AB100" s="363"/>
      <c r="AC100" s="363"/>
      <c r="AD100" s="365" t="s">
        <v>189</v>
      </c>
      <c r="AE100" s="498"/>
      <c r="AF100" s="361" t="s">
        <v>751</v>
      </c>
      <c r="AG100" s="366" t="s">
        <v>1627</v>
      </c>
      <c r="AH100" s="366" t="s">
        <v>174</v>
      </c>
      <c r="AI100" s="366">
        <v>3</v>
      </c>
      <c r="AJ100" s="366">
        <v>2</v>
      </c>
      <c r="AK100" s="366">
        <v>1</v>
      </c>
      <c r="AL100" s="363" t="s">
        <v>753</v>
      </c>
      <c r="AM100" s="363" t="s">
        <v>754</v>
      </c>
      <c r="AN100" s="364" t="s">
        <v>1628</v>
      </c>
      <c r="AO100" s="363"/>
      <c r="AP100" s="363"/>
      <c r="AQ100" s="363"/>
      <c r="AR100" s="363"/>
      <c r="AS100" s="363" t="s">
        <v>1629</v>
      </c>
      <c r="AT100" s="363" t="s">
        <v>1630</v>
      </c>
      <c r="AU100" s="364" t="s">
        <v>1631</v>
      </c>
      <c r="AV100" s="363" t="s">
        <v>1382</v>
      </c>
      <c r="AW100" s="363" t="s">
        <v>1439</v>
      </c>
      <c r="AX100" s="363" t="s">
        <v>1632</v>
      </c>
    </row>
    <row r="101" spans="1:50" s="180" customFormat="1" ht="100.5" customHeight="1">
      <c r="A101" s="255" t="s">
        <v>755</v>
      </c>
      <c r="B101" s="255" t="s">
        <v>756</v>
      </c>
      <c r="C101" s="255">
        <v>28</v>
      </c>
      <c r="D101" s="255">
        <v>3177772</v>
      </c>
      <c r="E101" s="257">
        <v>0.46</v>
      </c>
      <c r="F101" s="257">
        <v>0.03</v>
      </c>
      <c r="G101" s="258">
        <v>21357</v>
      </c>
      <c r="H101" s="259">
        <v>2</v>
      </c>
      <c r="I101" s="367" t="s">
        <v>767</v>
      </c>
      <c r="J101" s="262" t="s">
        <v>1633</v>
      </c>
      <c r="K101" s="262"/>
      <c r="L101" s="55" t="s">
        <v>768</v>
      </c>
      <c r="M101" s="755" t="s">
        <v>769</v>
      </c>
      <c r="N101" s="755"/>
      <c r="O101" s="755"/>
      <c r="P101" s="755">
        <v>3</v>
      </c>
      <c r="Q101" s="755">
        <v>1</v>
      </c>
      <c r="R101" s="755">
        <v>0</v>
      </c>
      <c r="S101" s="755">
        <v>0</v>
      </c>
      <c r="T101" s="755">
        <v>0</v>
      </c>
      <c r="U101" s="755">
        <v>0</v>
      </c>
      <c r="V101" s="755">
        <v>0</v>
      </c>
      <c r="W101" s="755">
        <v>0</v>
      </c>
      <c r="X101" s="755">
        <v>1</v>
      </c>
      <c r="Y101" s="755"/>
      <c r="Z101" s="755"/>
      <c r="AA101" s="755">
        <v>4.2</v>
      </c>
      <c r="AB101" s="755"/>
      <c r="AC101" s="755"/>
      <c r="AD101" s="96" t="s">
        <v>189</v>
      </c>
      <c r="AE101" s="466"/>
      <c r="AF101" s="180" t="s">
        <v>770</v>
      </c>
      <c r="AG101" s="368" t="s">
        <v>1634</v>
      </c>
      <c r="AH101" s="368" t="s">
        <v>174</v>
      </c>
      <c r="AI101" s="368">
        <v>3</v>
      </c>
      <c r="AJ101" s="368">
        <v>2</v>
      </c>
      <c r="AK101" s="368">
        <v>1</v>
      </c>
      <c r="AL101" s="55" t="s">
        <v>772</v>
      </c>
      <c r="AM101" s="55" t="s">
        <v>260</v>
      </c>
      <c r="AN101" s="775" t="s">
        <v>1635</v>
      </c>
      <c r="AO101" s="775"/>
      <c r="AP101" s="775"/>
      <c r="AQ101" s="775"/>
      <c r="AR101" s="775"/>
      <c r="AS101" s="55"/>
      <c r="AT101" s="55"/>
      <c r="AU101" s="223" t="s">
        <v>1636</v>
      </c>
      <c r="AV101" s="23" t="s">
        <v>1382</v>
      </c>
      <c r="AW101" s="55" t="s">
        <v>1439</v>
      </c>
      <c r="AX101" s="55" t="s">
        <v>1272</v>
      </c>
    </row>
    <row r="102" spans="1:50" s="317" customFormat="1" ht="100.5" customHeight="1">
      <c r="A102" s="315"/>
      <c r="B102" s="315"/>
      <c r="C102" s="315">
        <v>28</v>
      </c>
      <c r="D102" s="315">
        <v>3177772</v>
      </c>
      <c r="E102" s="382">
        <v>0.46</v>
      </c>
      <c r="F102" s="382">
        <v>0.03</v>
      </c>
      <c r="G102" s="383">
        <v>21358</v>
      </c>
      <c r="H102" s="318"/>
      <c r="I102" s="369" t="s">
        <v>757</v>
      </c>
      <c r="J102" s="297" t="s">
        <v>1637</v>
      </c>
      <c r="K102" s="297"/>
      <c r="L102" s="234" t="s">
        <v>758</v>
      </c>
      <c r="M102" s="756" t="s">
        <v>759</v>
      </c>
      <c r="N102" s="756"/>
      <c r="O102" s="756"/>
      <c r="P102" s="756">
        <v>9</v>
      </c>
      <c r="Q102" s="756">
        <v>1</v>
      </c>
      <c r="R102" s="756">
        <v>0</v>
      </c>
      <c r="S102" s="756">
        <v>0</v>
      </c>
      <c r="T102" s="756">
        <v>0</v>
      </c>
      <c r="U102" s="756">
        <v>0</v>
      </c>
      <c r="V102" s="756">
        <v>0</v>
      </c>
      <c r="W102" s="756">
        <v>0</v>
      </c>
      <c r="X102" s="756">
        <v>1</v>
      </c>
      <c r="Y102" s="756"/>
      <c r="Z102" s="756"/>
      <c r="AA102" s="756">
        <v>4.2</v>
      </c>
      <c r="AB102" s="756"/>
      <c r="AC102" s="756"/>
      <c r="AD102" s="370" t="s">
        <v>189</v>
      </c>
      <c r="AE102" s="499"/>
      <c r="AF102" s="317" t="s">
        <v>761</v>
      </c>
      <c r="AG102" s="371" t="s">
        <v>762</v>
      </c>
      <c r="AH102" s="371" t="s">
        <v>763</v>
      </c>
      <c r="AI102" s="371">
        <v>3</v>
      </c>
      <c r="AJ102" s="371">
        <v>2</v>
      </c>
      <c r="AK102" s="371">
        <v>1</v>
      </c>
      <c r="AL102" s="234" t="s">
        <v>764</v>
      </c>
      <c r="AM102" s="234" t="s">
        <v>765</v>
      </c>
      <c r="AN102" s="231" t="s">
        <v>1638</v>
      </c>
      <c r="AO102" s="231"/>
      <c r="AP102" s="231"/>
      <c r="AQ102" s="231"/>
      <c r="AR102" s="231"/>
      <c r="AS102" s="234"/>
      <c r="AT102" s="234" t="s">
        <v>1639</v>
      </c>
      <c r="AU102" s="231" t="s">
        <v>1640</v>
      </c>
      <c r="AV102" s="161"/>
      <c r="AW102" s="234"/>
      <c r="AX102" s="234"/>
    </row>
    <row r="103" spans="1:50" s="205" customFormat="1" ht="100.5" customHeight="1">
      <c r="A103" s="269" t="s">
        <v>773</v>
      </c>
      <c r="B103" s="269" t="s">
        <v>774</v>
      </c>
      <c r="C103" s="269">
        <v>29</v>
      </c>
      <c r="D103" s="269">
        <v>1395231</v>
      </c>
      <c r="E103" s="372">
        <v>0.7</v>
      </c>
      <c r="F103" s="372">
        <v>0.38</v>
      </c>
      <c r="G103" s="373">
        <v>39928</v>
      </c>
      <c r="H103" s="270">
        <v>1</v>
      </c>
      <c r="I103" s="204" t="s">
        <v>775</v>
      </c>
      <c r="J103" s="51" t="s">
        <v>1641</v>
      </c>
      <c r="K103" s="51" t="s">
        <v>1601</v>
      </c>
      <c r="L103" s="204" t="s">
        <v>776</v>
      </c>
      <c r="M103" s="204" t="s">
        <v>777</v>
      </c>
      <c r="N103" s="204"/>
      <c r="O103" s="204"/>
      <c r="P103" s="204">
        <v>9</v>
      </c>
      <c r="Q103" s="204">
        <v>1</v>
      </c>
      <c r="R103" s="204">
        <v>0</v>
      </c>
      <c r="S103" s="204">
        <v>0</v>
      </c>
      <c r="T103" s="204">
        <v>0</v>
      </c>
      <c r="U103" s="204">
        <v>0</v>
      </c>
      <c r="V103" s="204">
        <v>0</v>
      </c>
      <c r="W103" s="204">
        <v>0</v>
      </c>
      <c r="X103" s="204">
        <v>1</v>
      </c>
      <c r="Y103" s="204"/>
      <c r="Z103" s="204"/>
      <c r="AA103" s="204">
        <v>5.2</v>
      </c>
      <c r="AB103" s="204"/>
      <c r="AC103" s="204"/>
      <c r="AD103" s="374" t="s">
        <v>189</v>
      </c>
      <c r="AE103" s="500"/>
      <c r="AG103" s="375" t="s">
        <v>1642</v>
      </c>
      <c r="AH103" s="375"/>
      <c r="AI103" s="375"/>
      <c r="AJ103" s="375">
        <v>2</v>
      </c>
      <c r="AK103" s="375">
        <v>1</v>
      </c>
      <c r="AL103" s="204" t="s">
        <v>779</v>
      </c>
      <c r="AM103" s="204" t="s">
        <v>780</v>
      </c>
      <c r="AN103" s="201" t="s">
        <v>1643</v>
      </c>
      <c r="AO103" s="204"/>
      <c r="AP103" s="204"/>
      <c r="AQ103" s="204"/>
      <c r="AR103" s="204"/>
      <c r="AS103" s="204" t="s">
        <v>1644</v>
      </c>
      <c r="AT103" s="204"/>
      <c r="AU103" s="376" t="s">
        <v>1645</v>
      </c>
      <c r="AV103" s="204" t="s">
        <v>1382</v>
      </c>
      <c r="AW103" s="204" t="s">
        <v>1439</v>
      </c>
      <c r="AX103" s="204" t="s">
        <v>1272</v>
      </c>
    </row>
    <row r="104" spans="1:50" s="180" customFormat="1" ht="100.5" customHeight="1">
      <c r="A104" s="255" t="s">
        <v>781</v>
      </c>
      <c r="B104" s="255" t="s">
        <v>782</v>
      </c>
      <c r="C104" s="255">
        <v>30</v>
      </c>
      <c r="D104" s="255">
        <v>9261699</v>
      </c>
      <c r="E104" s="257">
        <v>0.63</v>
      </c>
      <c r="F104" s="257">
        <v>0.34</v>
      </c>
      <c r="G104" s="258">
        <v>35117</v>
      </c>
      <c r="H104" s="259">
        <v>5</v>
      </c>
      <c r="I104" s="377" t="s">
        <v>800</v>
      </c>
      <c r="J104" s="378"/>
      <c r="K104" s="378"/>
      <c r="L104" s="55" t="s">
        <v>801</v>
      </c>
      <c r="M104" s="55" t="s">
        <v>802</v>
      </c>
      <c r="N104" s="55"/>
      <c r="O104" s="55"/>
      <c r="P104" s="55">
        <v>9</v>
      </c>
      <c r="Q104" s="55">
        <v>1</v>
      </c>
      <c r="R104" s="55">
        <v>0</v>
      </c>
      <c r="S104" s="55">
        <v>0</v>
      </c>
      <c r="T104" s="55">
        <v>0</v>
      </c>
      <c r="U104" s="55">
        <v>0</v>
      </c>
      <c r="V104" s="55">
        <v>0</v>
      </c>
      <c r="W104" s="55">
        <v>0</v>
      </c>
      <c r="X104" s="55">
        <v>1</v>
      </c>
      <c r="Y104" s="55"/>
      <c r="Z104" s="55"/>
      <c r="AA104" s="55">
        <v>5.3</v>
      </c>
      <c r="AB104" s="55"/>
      <c r="AC104" s="55"/>
      <c r="AD104" s="96" t="s">
        <v>1646</v>
      </c>
      <c r="AE104" s="466">
        <v>0</v>
      </c>
      <c r="AF104" s="198"/>
      <c r="AG104" s="55" t="s">
        <v>804</v>
      </c>
      <c r="AH104" s="55"/>
      <c r="AI104" s="55">
        <v>3</v>
      </c>
      <c r="AJ104" s="55">
        <v>1</v>
      </c>
      <c r="AK104" s="55">
        <v>1</v>
      </c>
      <c r="AL104" s="55" t="s">
        <v>805</v>
      </c>
      <c r="AM104" s="55" t="s">
        <v>806</v>
      </c>
      <c r="AN104" s="86" t="s">
        <v>1647</v>
      </c>
      <c r="AO104" s="55"/>
      <c r="AP104" s="55"/>
      <c r="AQ104" s="55"/>
      <c r="AR104" s="55"/>
      <c r="AS104" s="55"/>
      <c r="AT104" s="55"/>
      <c r="AU104" s="86" t="s">
        <v>1648</v>
      </c>
      <c r="AV104" s="23" t="s">
        <v>1382</v>
      </c>
      <c r="AW104" s="55" t="s">
        <v>1439</v>
      </c>
      <c r="AX104" s="55" t="s">
        <v>1272</v>
      </c>
    </row>
    <row r="105" spans="1:50" s="180" customFormat="1" ht="100.5" customHeight="1">
      <c r="A105" s="255"/>
      <c r="B105" s="255"/>
      <c r="C105" s="255">
        <v>30</v>
      </c>
      <c r="D105" s="255">
        <v>9261699</v>
      </c>
      <c r="E105" s="257">
        <v>0.63</v>
      </c>
      <c r="F105" s="257">
        <v>0.34</v>
      </c>
      <c r="G105" s="258">
        <v>35118</v>
      </c>
      <c r="H105" s="259"/>
      <c r="I105" s="377" t="s">
        <v>794</v>
      </c>
      <c r="J105" s="86" t="s">
        <v>1649</v>
      </c>
      <c r="K105" s="86"/>
      <c r="L105" s="55" t="s">
        <v>795</v>
      </c>
      <c r="M105" s="55" t="s">
        <v>796</v>
      </c>
      <c r="N105" s="55"/>
      <c r="O105" s="55"/>
      <c r="P105" s="55">
        <v>4</v>
      </c>
      <c r="Q105" s="55">
        <v>1</v>
      </c>
      <c r="R105" s="55">
        <v>0</v>
      </c>
      <c r="S105" s="55">
        <v>0</v>
      </c>
      <c r="T105" s="55">
        <v>0</v>
      </c>
      <c r="U105" s="55">
        <v>0</v>
      </c>
      <c r="V105" s="55">
        <v>0</v>
      </c>
      <c r="W105" s="55">
        <v>0</v>
      </c>
      <c r="X105" s="55">
        <v>0</v>
      </c>
      <c r="Y105" s="55"/>
      <c r="Z105" s="55"/>
      <c r="AA105" s="55">
        <v>5.3</v>
      </c>
      <c r="AB105" s="55"/>
      <c r="AC105" s="55"/>
      <c r="AD105" s="96">
        <v>2009</v>
      </c>
      <c r="AE105" s="466">
        <v>0</v>
      </c>
      <c r="AF105" s="198"/>
      <c r="AG105" s="55" t="s">
        <v>797</v>
      </c>
      <c r="AH105" s="55"/>
      <c r="AI105" s="55">
        <v>3</v>
      </c>
      <c r="AJ105" s="55">
        <v>1</v>
      </c>
      <c r="AK105" s="55">
        <v>1</v>
      </c>
      <c r="AL105" s="55" t="s">
        <v>798</v>
      </c>
      <c r="AM105" s="755" t="s">
        <v>1650</v>
      </c>
      <c r="AN105" s="86" t="s">
        <v>1651</v>
      </c>
      <c r="AO105" s="55"/>
      <c r="AP105" s="55"/>
      <c r="AQ105" s="55"/>
      <c r="AR105" s="55"/>
      <c r="AS105" s="55"/>
      <c r="AT105" s="55"/>
      <c r="AU105" s="86" t="s">
        <v>1648</v>
      </c>
      <c r="AV105" s="55" t="s">
        <v>1377</v>
      </c>
      <c r="AW105" s="55" t="s">
        <v>1439</v>
      </c>
      <c r="AX105" s="55" t="s">
        <v>1272</v>
      </c>
    </row>
    <row r="106" spans="1:50" s="180" customFormat="1" ht="100.5" customHeight="1">
      <c r="A106" s="255"/>
      <c r="B106" s="255"/>
      <c r="C106" s="255">
        <v>30</v>
      </c>
      <c r="D106" s="255">
        <v>9261699</v>
      </c>
      <c r="E106" s="257">
        <v>0.63</v>
      </c>
      <c r="F106" s="257">
        <v>0.34</v>
      </c>
      <c r="G106" s="258">
        <v>35119</v>
      </c>
      <c r="H106" s="259"/>
      <c r="I106" s="377" t="s">
        <v>813</v>
      </c>
      <c r="J106" s="86" t="s">
        <v>1652</v>
      </c>
      <c r="K106" s="86"/>
      <c r="L106" s="55" t="s">
        <v>814</v>
      </c>
      <c r="M106" s="55" t="s">
        <v>815</v>
      </c>
      <c r="N106" s="55"/>
      <c r="O106" s="55"/>
      <c r="P106" s="55">
        <v>0</v>
      </c>
      <c r="Q106" s="55">
        <v>0</v>
      </c>
      <c r="R106" s="55">
        <v>0</v>
      </c>
      <c r="S106" s="55">
        <v>1</v>
      </c>
      <c r="T106" s="55">
        <v>0</v>
      </c>
      <c r="U106" s="55">
        <v>0</v>
      </c>
      <c r="V106" s="55">
        <v>0</v>
      </c>
      <c r="W106" s="55">
        <v>0</v>
      </c>
      <c r="X106" s="55">
        <v>1</v>
      </c>
      <c r="Y106" s="55"/>
      <c r="Z106" s="55"/>
      <c r="AA106" s="55">
        <v>5.3</v>
      </c>
      <c r="AB106" s="55"/>
      <c r="AC106" s="55"/>
      <c r="AD106" s="96">
        <v>2022</v>
      </c>
      <c r="AE106" s="466">
        <v>1</v>
      </c>
      <c r="AF106" s="198"/>
      <c r="AG106" s="55" t="s">
        <v>816</v>
      </c>
      <c r="AH106" s="55"/>
      <c r="AI106" s="55">
        <v>3</v>
      </c>
      <c r="AJ106" s="55">
        <v>1</v>
      </c>
      <c r="AK106" s="55">
        <v>1</v>
      </c>
      <c r="AL106" s="55" t="s">
        <v>817</v>
      </c>
      <c r="AM106" s="55" t="s">
        <v>818</v>
      </c>
      <c r="AN106" s="86" t="s">
        <v>1653</v>
      </c>
      <c r="AO106" s="55"/>
      <c r="AP106" s="55"/>
      <c r="AQ106" s="55"/>
      <c r="AR106" s="55"/>
      <c r="AS106" s="55"/>
      <c r="AT106" s="55"/>
      <c r="AU106" s="86" t="s">
        <v>1648</v>
      </c>
      <c r="AV106" s="55" t="s">
        <v>1377</v>
      </c>
      <c r="AW106" s="55" t="s">
        <v>1439</v>
      </c>
      <c r="AX106" s="55" t="s">
        <v>1272</v>
      </c>
    </row>
    <row r="107" spans="1:50" s="180" customFormat="1" ht="100.5" customHeight="1">
      <c r="A107" s="255"/>
      <c r="B107" s="255"/>
      <c r="C107" s="255">
        <v>30</v>
      </c>
      <c r="D107" s="255">
        <v>9261699</v>
      </c>
      <c r="E107" s="257">
        <v>0.63</v>
      </c>
      <c r="F107" s="257">
        <v>0.34</v>
      </c>
      <c r="G107" s="258">
        <v>35120</v>
      </c>
      <c r="H107" s="259"/>
      <c r="I107" s="377" t="s">
        <v>788</v>
      </c>
      <c r="J107" s="379" t="s">
        <v>1654</v>
      </c>
      <c r="K107" s="379"/>
      <c r="L107" s="55" t="s">
        <v>789</v>
      </c>
      <c r="M107" s="55" t="s">
        <v>790</v>
      </c>
      <c r="N107" s="55"/>
      <c r="O107" s="55" t="s">
        <v>1655</v>
      </c>
      <c r="P107" s="55">
        <v>0</v>
      </c>
      <c r="Q107" s="55">
        <v>0</v>
      </c>
      <c r="R107" s="55">
        <v>0</v>
      </c>
      <c r="S107" s="55">
        <v>0</v>
      </c>
      <c r="T107" s="55">
        <v>1</v>
      </c>
      <c r="U107" s="55">
        <v>0</v>
      </c>
      <c r="V107" s="55">
        <v>0</v>
      </c>
      <c r="W107" s="55">
        <v>0</v>
      </c>
      <c r="X107" s="55">
        <v>0</v>
      </c>
      <c r="Y107" s="55"/>
      <c r="Z107" s="55"/>
      <c r="AA107" s="55">
        <v>5.3</v>
      </c>
      <c r="AB107" s="55"/>
      <c r="AC107" s="55"/>
      <c r="AD107" s="380"/>
      <c r="AE107" s="501"/>
      <c r="AF107" s="198"/>
      <c r="AG107" s="55" t="s">
        <v>792</v>
      </c>
      <c r="AH107" s="55"/>
      <c r="AI107" s="55">
        <v>3</v>
      </c>
      <c r="AJ107" s="55">
        <v>1</v>
      </c>
      <c r="AK107" s="55">
        <v>1</v>
      </c>
      <c r="AL107" s="55" t="s">
        <v>793</v>
      </c>
      <c r="AM107" s="55" t="s">
        <v>234</v>
      </c>
      <c r="AN107" s="86" t="s">
        <v>1656</v>
      </c>
      <c r="AO107" s="55"/>
      <c r="AP107" s="55"/>
      <c r="AQ107" s="55"/>
      <c r="AR107" s="55"/>
      <c r="AS107" s="55" t="s">
        <v>1657</v>
      </c>
      <c r="AT107" s="55"/>
      <c r="AU107" s="86" t="s">
        <v>1648</v>
      </c>
      <c r="AV107" s="55" t="s">
        <v>1382</v>
      </c>
      <c r="AW107" s="55" t="s">
        <v>1439</v>
      </c>
      <c r="AX107" s="55" t="s">
        <v>1272</v>
      </c>
    </row>
    <row r="108" spans="1:50" s="180" customFormat="1" ht="100.5" customHeight="1">
      <c r="A108" s="255"/>
      <c r="B108" s="255"/>
      <c r="C108" s="255">
        <v>30</v>
      </c>
      <c r="D108" s="255">
        <v>9261699</v>
      </c>
      <c r="E108" s="257">
        <v>0.63</v>
      </c>
      <c r="F108" s="257">
        <v>0.34</v>
      </c>
      <c r="G108" s="258">
        <v>35121</v>
      </c>
      <c r="H108" s="259"/>
      <c r="I108" s="377" t="s">
        <v>807</v>
      </c>
      <c r="J108" s="379" t="s">
        <v>1658</v>
      </c>
      <c r="K108" s="379"/>
      <c r="L108" s="55" t="s">
        <v>808</v>
      </c>
      <c r="M108" s="55" t="s">
        <v>809</v>
      </c>
      <c r="N108" s="55"/>
      <c r="O108" s="55"/>
      <c r="P108" s="55">
        <v>0</v>
      </c>
      <c r="Q108" s="55">
        <v>0</v>
      </c>
      <c r="R108" s="55">
        <v>0</v>
      </c>
      <c r="S108" s="55">
        <v>0</v>
      </c>
      <c r="T108" s="55">
        <v>0</v>
      </c>
      <c r="U108" s="55">
        <v>1</v>
      </c>
      <c r="V108" s="55">
        <v>0</v>
      </c>
      <c r="W108" s="55">
        <v>0</v>
      </c>
      <c r="X108" s="55">
        <v>0</v>
      </c>
      <c r="Y108" s="55"/>
      <c r="Z108" s="55"/>
      <c r="AA108" s="55">
        <v>5.3</v>
      </c>
      <c r="AB108" s="55"/>
      <c r="AC108" s="55"/>
      <c r="AD108" s="96">
        <v>2018</v>
      </c>
      <c r="AE108" s="466">
        <v>0</v>
      </c>
      <c r="AF108" s="198"/>
      <c r="AG108" s="23" t="s">
        <v>811</v>
      </c>
      <c r="AH108" s="23"/>
      <c r="AI108" s="23">
        <v>3</v>
      </c>
      <c r="AJ108" s="23">
        <v>1</v>
      </c>
      <c r="AK108" s="23">
        <v>1</v>
      </c>
      <c r="AL108" s="55" t="s">
        <v>234</v>
      </c>
      <c r="AM108" s="55" t="s">
        <v>812</v>
      </c>
      <c r="AN108" s="86" t="s">
        <v>1659</v>
      </c>
      <c r="AO108" s="55"/>
      <c r="AP108" s="55"/>
      <c r="AQ108" s="55"/>
      <c r="AR108" s="55"/>
      <c r="AS108" s="55"/>
      <c r="AT108" s="55"/>
      <c r="AU108" s="86" t="s">
        <v>1648</v>
      </c>
      <c r="AV108" s="55" t="s">
        <v>1382</v>
      </c>
      <c r="AW108" s="55" t="s">
        <v>1439</v>
      </c>
      <c r="AX108" s="55" t="s">
        <v>1272</v>
      </c>
    </row>
    <row r="109" spans="1:50" s="190" customFormat="1" ht="100.5" customHeight="1">
      <c r="A109" s="381"/>
      <c r="B109" s="381"/>
      <c r="C109" s="315">
        <v>30</v>
      </c>
      <c r="D109" s="381">
        <v>9261699</v>
      </c>
      <c r="E109" s="382">
        <v>0.63</v>
      </c>
      <c r="F109" s="382">
        <v>0.34</v>
      </c>
      <c r="G109" s="383">
        <v>35122</v>
      </c>
      <c r="H109" s="384"/>
      <c r="I109" s="385" t="s">
        <v>783</v>
      </c>
      <c r="J109" s="386"/>
      <c r="K109" s="386"/>
      <c r="L109" s="189" t="s">
        <v>784</v>
      </c>
      <c r="M109" s="189" t="s">
        <v>785</v>
      </c>
      <c r="N109" s="189"/>
      <c r="O109" s="189"/>
      <c r="P109" s="189">
        <v>5</v>
      </c>
      <c r="Q109" s="189">
        <v>1</v>
      </c>
      <c r="R109" s="189">
        <v>0</v>
      </c>
      <c r="S109" s="189">
        <v>0</v>
      </c>
      <c r="T109" s="189">
        <v>0</v>
      </c>
      <c r="U109" s="189">
        <v>0</v>
      </c>
      <c r="V109" s="189">
        <v>0</v>
      </c>
      <c r="W109" s="189">
        <v>0</v>
      </c>
      <c r="X109" s="189">
        <v>0</v>
      </c>
      <c r="Y109" s="189"/>
      <c r="Z109" s="189"/>
      <c r="AA109" s="189">
        <v>5.3</v>
      </c>
      <c r="AB109" s="189"/>
      <c r="AC109" s="189"/>
      <c r="AD109" s="188">
        <v>2023</v>
      </c>
      <c r="AE109" s="502">
        <v>1</v>
      </c>
      <c r="AF109" s="305"/>
      <c r="AG109" s="189" t="s">
        <v>1660</v>
      </c>
      <c r="AH109" s="189"/>
      <c r="AI109" s="189">
        <v>4</v>
      </c>
      <c r="AJ109" s="189">
        <v>2</v>
      </c>
      <c r="AK109" s="189">
        <v>1</v>
      </c>
      <c r="AL109" s="189" t="s">
        <v>787</v>
      </c>
      <c r="AM109" s="189" t="s">
        <v>234</v>
      </c>
      <c r="AN109" s="186" t="s">
        <v>1661</v>
      </c>
      <c r="AO109" s="189"/>
      <c r="AP109" s="189"/>
      <c r="AQ109" s="189"/>
      <c r="AR109" s="189"/>
      <c r="AS109" s="189"/>
      <c r="AT109" s="189"/>
      <c r="AU109" s="186" t="s">
        <v>1648</v>
      </c>
      <c r="AV109" s="189" t="s">
        <v>1382</v>
      </c>
      <c r="AW109" s="189" t="s">
        <v>1439</v>
      </c>
      <c r="AX109" s="189" t="s">
        <v>1272</v>
      </c>
    </row>
    <row r="110" spans="1:50" s="198" customFormat="1" ht="100.5" customHeight="1">
      <c r="A110" s="236" t="s">
        <v>819</v>
      </c>
      <c r="B110" s="236" t="s">
        <v>820</v>
      </c>
      <c r="C110" s="236">
        <v>31</v>
      </c>
      <c r="D110" s="236">
        <v>2113344</v>
      </c>
      <c r="E110" s="422"/>
      <c r="F110" s="422"/>
      <c r="G110" s="422"/>
      <c r="H110" s="321">
        <v>5</v>
      </c>
      <c r="I110" s="140" t="s">
        <v>827</v>
      </c>
      <c r="J110" s="279"/>
      <c r="K110" s="279"/>
      <c r="L110" s="140" t="s">
        <v>828</v>
      </c>
      <c r="M110" s="140" t="s">
        <v>829</v>
      </c>
      <c r="N110" s="140"/>
      <c r="O110" s="140"/>
      <c r="P110" s="140">
        <v>9</v>
      </c>
      <c r="Q110" s="140">
        <v>1</v>
      </c>
      <c r="R110" s="140">
        <v>0</v>
      </c>
      <c r="S110" s="140">
        <v>0</v>
      </c>
      <c r="T110" s="140">
        <v>0</v>
      </c>
      <c r="U110" s="140">
        <v>0</v>
      </c>
      <c r="V110" s="140">
        <v>0</v>
      </c>
      <c r="W110" s="140">
        <v>0</v>
      </c>
      <c r="X110" s="140">
        <v>1</v>
      </c>
      <c r="Y110" s="140"/>
      <c r="Z110" s="140"/>
      <c r="AA110" s="140">
        <v>5</v>
      </c>
      <c r="AB110" s="140"/>
      <c r="AC110" s="140"/>
      <c r="AD110" s="331"/>
      <c r="AE110" s="495"/>
      <c r="AF110" s="293"/>
      <c r="AG110" s="140" t="s">
        <v>831</v>
      </c>
      <c r="AH110" s="140"/>
      <c r="AI110" s="140">
        <v>1</v>
      </c>
      <c r="AJ110" s="140">
        <v>3</v>
      </c>
      <c r="AK110" s="140">
        <v>0</v>
      </c>
      <c r="AL110" s="140" t="s">
        <v>119</v>
      </c>
      <c r="AM110" s="140" t="s">
        <v>196</v>
      </c>
      <c r="AN110" s="784" t="s">
        <v>1662</v>
      </c>
      <c r="AO110" s="784"/>
      <c r="AP110" s="784"/>
      <c r="AQ110" s="784"/>
      <c r="AR110" s="784"/>
      <c r="AS110" s="140"/>
      <c r="AT110" s="140"/>
      <c r="AU110" s="125" t="s">
        <v>1663</v>
      </c>
      <c r="AV110" s="140" t="s">
        <v>1382</v>
      </c>
      <c r="AW110" s="140" t="s">
        <v>1271</v>
      </c>
      <c r="AX110" s="140" t="s">
        <v>1271</v>
      </c>
    </row>
    <row r="111" spans="1:50" s="198" customFormat="1" ht="100.5" customHeight="1">
      <c r="A111" s="236"/>
      <c r="B111" s="236"/>
      <c r="C111" s="236">
        <v>31</v>
      </c>
      <c r="D111" s="236">
        <v>2113344</v>
      </c>
      <c r="E111" s="422"/>
      <c r="F111" s="422"/>
      <c r="G111" s="422"/>
      <c r="H111" s="239"/>
      <c r="I111" s="140" t="s">
        <v>838</v>
      </c>
      <c r="J111" s="279"/>
      <c r="K111" s="279"/>
      <c r="L111" s="140" t="s">
        <v>839</v>
      </c>
      <c r="M111" s="135" t="s">
        <v>1664</v>
      </c>
      <c r="N111" s="135"/>
      <c r="O111" s="135">
        <v>3</v>
      </c>
      <c r="P111" s="135">
        <v>0</v>
      </c>
      <c r="Q111" s="135">
        <v>0</v>
      </c>
      <c r="R111" s="135">
        <v>0</v>
      </c>
      <c r="S111" s="135">
        <v>0</v>
      </c>
      <c r="T111" s="135">
        <v>1</v>
      </c>
      <c r="U111" s="135">
        <v>0</v>
      </c>
      <c r="V111" s="135">
        <v>0</v>
      </c>
      <c r="W111" s="135">
        <v>0</v>
      </c>
      <c r="X111" s="135">
        <v>1</v>
      </c>
      <c r="Y111" s="135"/>
      <c r="Z111" s="135"/>
      <c r="AA111" s="135">
        <v>5</v>
      </c>
      <c r="AB111" s="135"/>
      <c r="AC111" s="135"/>
      <c r="AD111" s="331"/>
      <c r="AE111" s="495"/>
      <c r="AG111" s="140" t="s">
        <v>841</v>
      </c>
      <c r="AH111" s="140"/>
      <c r="AI111" s="140">
        <v>1</v>
      </c>
      <c r="AJ111" s="140">
        <v>3</v>
      </c>
      <c r="AK111" s="140">
        <v>0</v>
      </c>
      <c r="AL111" s="124" t="s">
        <v>314</v>
      </c>
      <c r="AM111" s="140" t="s">
        <v>196</v>
      </c>
      <c r="AN111" s="770" t="s">
        <v>1665</v>
      </c>
      <c r="AO111" s="770"/>
      <c r="AP111" s="770"/>
      <c r="AQ111" s="770"/>
      <c r="AR111" s="770"/>
      <c r="AS111" s="140" t="s">
        <v>1666</v>
      </c>
      <c r="AT111" s="140"/>
      <c r="AU111" s="140" t="s">
        <v>1300</v>
      </c>
      <c r="AV111" s="140" t="s">
        <v>1382</v>
      </c>
      <c r="AW111" s="140" t="s">
        <v>1271</v>
      </c>
      <c r="AX111" s="140" t="s">
        <v>1271</v>
      </c>
    </row>
    <row r="112" spans="1:50" s="198" customFormat="1" ht="100.5" customHeight="1">
      <c r="A112" s="236"/>
      <c r="B112" s="236"/>
      <c r="C112" s="236">
        <v>31</v>
      </c>
      <c r="D112" s="236">
        <v>2113344</v>
      </c>
      <c r="E112" s="422"/>
      <c r="F112" s="422"/>
      <c r="G112" s="422"/>
      <c r="H112" s="239"/>
      <c r="I112" s="140" t="s">
        <v>832</v>
      </c>
      <c r="J112" s="279"/>
      <c r="K112" s="279"/>
      <c r="L112" s="140" t="s">
        <v>833</v>
      </c>
      <c r="M112" s="135" t="s">
        <v>834</v>
      </c>
      <c r="N112" s="135"/>
      <c r="O112" s="135"/>
      <c r="P112" s="135">
        <v>0</v>
      </c>
      <c r="Q112" s="135">
        <v>0</v>
      </c>
      <c r="R112" s="135">
        <v>0</v>
      </c>
      <c r="S112" s="135">
        <v>1</v>
      </c>
      <c r="T112" s="135">
        <v>0</v>
      </c>
      <c r="U112" s="135">
        <v>0</v>
      </c>
      <c r="V112" s="135">
        <v>0</v>
      </c>
      <c r="W112" s="135">
        <v>0</v>
      </c>
      <c r="X112" s="135">
        <v>0</v>
      </c>
      <c r="Y112" s="135">
        <v>1</v>
      </c>
      <c r="Z112" s="135"/>
      <c r="AA112" s="135">
        <v>5</v>
      </c>
      <c r="AB112" s="135"/>
      <c r="AC112" s="135"/>
      <c r="AD112" s="331"/>
      <c r="AE112" s="495"/>
      <c r="AF112" s="293"/>
      <c r="AG112" s="140" t="s">
        <v>836</v>
      </c>
      <c r="AH112" s="140"/>
      <c r="AI112" s="140">
        <v>3</v>
      </c>
      <c r="AJ112" s="140">
        <v>1</v>
      </c>
      <c r="AK112" s="140">
        <v>1</v>
      </c>
      <c r="AL112" s="279" t="s">
        <v>304</v>
      </c>
      <c r="AM112" s="140" t="s">
        <v>837</v>
      </c>
      <c r="AN112" s="770" t="s">
        <v>1667</v>
      </c>
      <c r="AO112" s="770"/>
      <c r="AP112" s="770"/>
      <c r="AQ112" s="770"/>
      <c r="AR112" s="770"/>
      <c r="AS112" s="140" t="s">
        <v>1668</v>
      </c>
      <c r="AT112" s="140"/>
      <c r="AU112" s="140" t="s">
        <v>1669</v>
      </c>
      <c r="AV112" s="140" t="s">
        <v>1382</v>
      </c>
      <c r="AW112" s="140" t="s">
        <v>1271</v>
      </c>
      <c r="AX112" s="140" t="s">
        <v>1271</v>
      </c>
    </row>
    <row r="113" spans="1:50" s="198" customFormat="1" ht="100.5" customHeight="1">
      <c r="A113" s="236"/>
      <c r="B113" s="236"/>
      <c r="C113" s="236">
        <v>31</v>
      </c>
      <c r="D113" s="236">
        <v>2113344</v>
      </c>
      <c r="E113" s="422"/>
      <c r="F113" s="422"/>
      <c r="G113" s="422"/>
      <c r="H113" s="239"/>
      <c r="I113" s="140" t="s">
        <v>842</v>
      </c>
      <c r="J113" s="279"/>
      <c r="K113" s="279"/>
      <c r="L113" s="140" t="s">
        <v>843</v>
      </c>
      <c r="M113" s="135" t="s">
        <v>844</v>
      </c>
      <c r="N113" s="135"/>
      <c r="O113" s="135"/>
      <c r="P113" s="135">
        <v>0</v>
      </c>
      <c r="Q113" s="135">
        <v>0</v>
      </c>
      <c r="R113" s="135">
        <v>1</v>
      </c>
      <c r="S113" s="135">
        <v>0</v>
      </c>
      <c r="T113" s="135">
        <v>0</v>
      </c>
      <c r="U113" s="135">
        <v>0</v>
      </c>
      <c r="V113" s="135">
        <v>0</v>
      </c>
      <c r="W113" s="135">
        <v>0</v>
      </c>
      <c r="X113" s="135">
        <v>0</v>
      </c>
      <c r="Y113" s="135"/>
      <c r="Z113" s="135"/>
      <c r="AA113" s="135">
        <v>5</v>
      </c>
      <c r="AB113" s="135"/>
      <c r="AC113" s="135"/>
      <c r="AD113" s="331"/>
      <c r="AE113" s="495"/>
      <c r="AF113" s="293"/>
      <c r="AG113" s="140" t="s">
        <v>846</v>
      </c>
      <c r="AH113" s="140"/>
      <c r="AI113" s="140">
        <v>3</v>
      </c>
      <c r="AJ113" s="140">
        <v>1</v>
      </c>
      <c r="AK113" s="140">
        <v>1</v>
      </c>
      <c r="AL113" s="279" t="s">
        <v>304</v>
      </c>
      <c r="AM113" s="754" t="s">
        <v>1670</v>
      </c>
      <c r="AN113" s="770" t="s">
        <v>1671</v>
      </c>
      <c r="AO113" s="770"/>
      <c r="AP113" s="770"/>
      <c r="AQ113" s="770"/>
      <c r="AR113" s="770"/>
      <c r="AS113" s="140"/>
      <c r="AT113" s="140"/>
      <c r="AU113" s="140" t="s">
        <v>1669</v>
      </c>
      <c r="AV113" s="140" t="s">
        <v>1382</v>
      </c>
      <c r="AW113" s="140" t="s">
        <v>1271</v>
      </c>
      <c r="AX113" s="140" t="s">
        <v>1271</v>
      </c>
    </row>
    <row r="114" spans="1:50" s="172" customFormat="1" ht="100.5" customHeight="1">
      <c r="A114" s="249"/>
      <c r="B114" s="249"/>
      <c r="C114" s="249">
        <v>31</v>
      </c>
      <c r="D114" s="249">
        <v>2113344</v>
      </c>
      <c r="E114" s="444"/>
      <c r="F114" s="444"/>
      <c r="G114" s="444"/>
      <c r="H114" s="250"/>
      <c r="I114" s="140" t="s">
        <v>821</v>
      </c>
      <c r="J114" s="387"/>
      <c r="K114" s="387"/>
      <c r="L114" s="251" t="s">
        <v>822</v>
      </c>
      <c r="M114" s="355" t="s">
        <v>823</v>
      </c>
      <c r="N114" s="355"/>
      <c r="O114" s="355"/>
      <c r="P114" s="355">
        <v>0</v>
      </c>
      <c r="Q114" s="355">
        <v>0</v>
      </c>
      <c r="R114" s="355">
        <v>0</v>
      </c>
      <c r="S114" s="355">
        <v>1</v>
      </c>
      <c r="T114" s="355">
        <v>0</v>
      </c>
      <c r="U114" s="355">
        <v>0</v>
      </c>
      <c r="V114" s="355">
        <v>0</v>
      </c>
      <c r="W114" s="355">
        <v>0</v>
      </c>
      <c r="X114" s="355">
        <v>1</v>
      </c>
      <c r="Y114" s="355"/>
      <c r="Z114" s="355"/>
      <c r="AA114" s="355">
        <v>5</v>
      </c>
      <c r="AB114" s="355"/>
      <c r="AC114" s="355"/>
      <c r="AD114" s="388"/>
      <c r="AE114" s="503"/>
      <c r="AF114" s="389"/>
      <c r="AG114" s="251" t="s">
        <v>825</v>
      </c>
      <c r="AH114" s="251"/>
      <c r="AI114" s="251">
        <v>3</v>
      </c>
      <c r="AJ114" s="251">
        <v>2</v>
      </c>
      <c r="AK114" s="251">
        <v>1</v>
      </c>
      <c r="AL114" s="169" t="s">
        <v>234</v>
      </c>
      <c r="AM114" s="251" t="s">
        <v>826</v>
      </c>
      <c r="AN114" s="771" t="s">
        <v>1672</v>
      </c>
      <c r="AO114" s="771"/>
      <c r="AP114" s="771"/>
      <c r="AQ114" s="771"/>
      <c r="AR114" s="771"/>
      <c r="AS114" s="251" t="s">
        <v>1673</v>
      </c>
      <c r="AT114" s="251"/>
      <c r="AU114" s="251" t="s">
        <v>1669</v>
      </c>
      <c r="AV114" s="251" t="s">
        <v>1382</v>
      </c>
      <c r="AW114" s="251" t="s">
        <v>1271</v>
      </c>
      <c r="AX114" s="251" t="s">
        <v>1271</v>
      </c>
    </row>
    <row r="115" spans="1:50" s="180" customFormat="1" ht="100.5" customHeight="1">
      <c r="A115" s="255" t="s">
        <v>848</v>
      </c>
      <c r="B115" s="255" t="s">
        <v>849</v>
      </c>
      <c r="C115" s="255">
        <v>32</v>
      </c>
      <c r="D115" s="255">
        <v>19677151</v>
      </c>
      <c r="E115" s="180">
        <v>54</v>
      </c>
      <c r="F115" s="180">
        <v>29</v>
      </c>
      <c r="G115" s="180">
        <v>30951</v>
      </c>
      <c r="H115" s="259">
        <v>10</v>
      </c>
      <c r="I115" s="390" t="s">
        <v>850</v>
      </c>
      <c r="J115" s="23" t="s">
        <v>374</v>
      </c>
      <c r="K115" s="23" t="s">
        <v>1674</v>
      </c>
      <c r="L115" s="55" t="s">
        <v>851</v>
      </c>
      <c r="M115" s="55" t="s">
        <v>852</v>
      </c>
      <c r="N115" s="55"/>
      <c r="O115" s="55">
        <v>3</v>
      </c>
      <c r="P115" s="55">
        <v>0</v>
      </c>
      <c r="Q115" s="55">
        <v>0</v>
      </c>
      <c r="R115" s="55">
        <v>0</v>
      </c>
      <c r="S115" s="55">
        <v>0</v>
      </c>
      <c r="T115" s="55">
        <v>1</v>
      </c>
      <c r="U115" s="55">
        <v>0</v>
      </c>
      <c r="V115" s="55">
        <v>0</v>
      </c>
      <c r="W115" s="55">
        <v>0</v>
      </c>
      <c r="X115" s="55">
        <v>0</v>
      </c>
      <c r="Y115" s="55"/>
      <c r="Z115" s="55"/>
      <c r="AA115" s="55">
        <v>5.7</v>
      </c>
      <c r="AB115" s="55"/>
      <c r="AC115" s="55"/>
      <c r="AD115" s="96">
        <v>2004</v>
      </c>
      <c r="AE115" s="466">
        <v>0</v>
      </c>
      <c r="AF115" s="391">
        <v>10000</v>
      </c>
      <c r="AG115" s="55" t="s">
        <v>854</v>
      </c>
      <c r="AH115" s="55" t="s">
        <v>174</v>
      </c>
      <c r="AI115" s="55">
        <v>3</v>
      </c>
      <c r="AJ115" s="55">
        <v>1</v>
      </c>
      <c r="AK115" s="55">
        <v>1</v>
      </c>
      <c r="AL115" s="55" t="s">
        <v>855</v>
      </c>
      <c r="AM115" s="55" t="s">
        <v>399</v>
      </c>
      <c r="AN115" s="86" t="s">
        <v>1675</v>
      </c>
      <c r="AO115" s="55"/>
      <c r="AP115" s="55"/>
      <c r="AQ115" s="55"/>
      <c r="AR115" s="55"/>
      <c r="AS115" s="55"/>
      <c r="AT115" s="55" t="s">
        <v>1676</v>
      </c>
      <c r="AU115" s="86" t="s">
        <v>1677</v>
      </c>
      <c r="AV115" s="55" t="s">
        <v>1382</v>
      </c>
      <c r="AW115" s="55" t="s">
        <v>1271</v>
      </c>
      <c r="AX115" s="55" t="s">
        <v>1271</v>
      </c>
    </row>
    <row r="116" spans="1:50" s="180" customFormat="1" ht="100.5" customHeight="1">
      <c r="A116" s="255"/>
      <c r="B116" s="255"/>
      <c r="C116" s="255">
        <v>32</v>
      </c>
      <c r="D116" s="255">
        <v>19677151</v>
      </c>
      <c r="E116" s="180">
        <v>54</v>
      </c>
      <c r="F116" s="180">
        <v>29</v>
      </c>
      <c r="G116" s="180">
        <v>30951</v>
      </c>
      <c r="H116" s="259"/>
      <c r="I116" s="390" t="s">
        <v>904</v>
      </c>
      <c r="J116" s="23" t="s">
        <v>189</v>
      </c>
      <c r="K116" s="23" t="s">
        <v>189</v>
      </c>
      <c r="L116" s="23" t="s">
        <v>905</v>
      </c>
      <c r="M116" s="23" t="s">
        <v>906</v>
      </c>
      <c r="N116" s="23"/>
      <c r="O116" s="23"/>
      <c r="P116" s="23">
        <v>0</v>
      </c>
      <c r="Q116" s="23">
        <v>0</v>
      </c>
      <c r="R116" s="23">
        <v>0</v>
      </c>
      <c r="S116" s="23">
        <v>1</v>
      </c>
      <c r="T116" s="23">
        <v>0</v>
      </c>
      <c r="U116" s="23">
        <v>0</v>
      </c>
      <c r="V116" s="23">
        <v>0</v>
      </c>
      <c r="W116" s="23">
        <v>0</v>
      </c>
      <c r="X116" s="23">
        <v>1</v>
      </c>
      <c r="Y116" s="23"/>
      <c r="Z116" s="23"/>
      <c r="AA116" s="23">
        <v>5.7</v>
      </c>
      <c r="AB116" s="23"/>
      <c r="AC116" s="23"/>
      <c r="AD116" s="281" t="s">
        <v>189</v>
      </c>
      <c r="AE116" s="467"/>
      <c r="AF116" s="391">
        <v>5000</v>
      </c>
      <c r="AG116" s="90" t="s">
        <v>907</v>
      </c>
      <c r="AH116" s="757"/>
      <c r="AI116" s="757">
        <v>3</v>
      </c>
      <c r="AJ116" s="757">
        <v>1</v>
      </c>
      <c r="AK116" s="757">
        <v>1</v>
      </c>
      <c r="AL116" s="23" t="s">
        <v>908</v>
      </c>
      <c r="AM116" s="23" t="s">
        <v>189</v>
      </c>
      <c r="AN116" s="86" t="s">
        <v>1678</v>
      </c>
      <c r="AO116" s="55"/>
      <c r="AP116" s="55"/>
      <c r="AQ116" s="55"/>
      <c r="AR116" s="55"/>
      <c r="AS116" s="55"/>
      <c r="AT116" s="392" t="s">
        <v>1679</v>
      </c>
      <c r="AU116" s="393" t="s">
        <v>1680</v>
      </c>
      <c r="AV116" s="55" t="s">
        <v>1382</v>
      </c>
      <c r="AW116" s="55" t="s">
        <v>1271</v>
      </c>
      <c r="AX116" s="55" t="s">
        <v>1271</v>
      </c>
    </row>
    <row r="117" spans="1:50" s="180" customFormat="1" ht="100.5" customHeight="1">
      <c r="A117" s="255"/>
      <c r="B117" s="255"/>
      <c r="C117" s="255">
        <v>32</v>
      </c>
      <c r="D117" s="255">
        <v>19677151</v>
      </c>
      <c r="E117" s="180">
        <v>54</v>
      </c>
      <c r="F117" s="180">
        <v>29</v>
      </c>
      <c r="G117" s="180">
        <v>30951</v>
      </c>
      <c r="H117" s="276"/>
      <c r="I117" s="390" t="s">
        <v>875</v>
      </c>
      <c r="J117" s="17" t="s">
        <v>1681</v>
      </c>
      <c r="K117" s="23" t="s">
        <v>1601</v>
      </c>
      <c r="L117" s="23" t="s">
        <v>876</v>
      </c>
      <c r="M117" s="23" t="s">
        <v>877</v>
      </c>
      <c r="N117" s="23"/>
      <c r="O117" s="23"/>
      <c r="P117" s="23">
        <v>0</v>
      </c>
      <c r="Q117" s="23">
        <v>0</v>
      </c>
      <c r="R117" s="23">
        <v>0</v>
      </c>
      <c r="S117" s="23">
        <v>0</v>
      </c>
      <c r="T117" s="23">
        <v>0</v>
      </c>
      <c r="U117" s="23">
        <v>1</v>
      </c>
      <c r="V117" s="23">
        <v>0</v>
      </c>
      <c r="W117" s="23">
        <v>0</v>
      </c>
      <c r="X117" s="23">
        <v>0</v>
      </c>
      <c r="Y117" s="23"/>
      <c r="Z117" s="23"/>
      <c r="AA117" s="23">
        <v>5.7</v>
      </c>
      <c r="AB117" s="23"/>
      <c r="AC117" s="23"/>
      <c r="AD117" s="281">
        <v>2014</v>
      </c>
      <c r="AE117" s="467">
        <v>0</v>
      </c>
      <c r="AF117" s="391">
        <v>10000</v>
      </c>
      <c r="AG117" s="23" t="s">
        <v>860</v>
      </c>
      <c r="AH117" s="23" t="s">
        <v>174</v>
      </c>
      <c r="AI117" s="23">
        <v>3</v>
      </c>
      <c r="AJ117" s="23">
        <v>5</v>
      </c>
      <c r="AK117" s="23">
        <v>0</v>
      </c>
      <c r="AL117" s="23" t="s">
        <v>861</v>
      </c>
      <c r="AM117" s="91" t="s">
        <v>509</v>
      </c>
      <c r="AN117" s="86" t="s">
        <v>1682</v>
      </c>
      <c r="AO117" s="55"/>
      <c r="AP117" s="55"/>
      <c r="AQ117" s="55"/>
      <c r="AR117" s="55"/>
      <c r="AS117" s="55"/>
      <c r="AT117" s="392" t="s">
        <v>1679</v>
      </c>
      <c r="AU117" s="393" t="s">
        <v>1680</v>
      </c>
      <c r="AV117" s="55" t="s">
        <v>1382</v>
      </c>
      <c r="AW117" s="55" t="s">
        <v>1271</v>
      </c>
      <c r="AX117" s="55" t="s">
        <v>1271</v>
      </c>
    </row>
    <row r="118" spans="1:50" s="180" customFormat="1" ht="100.5" customHeight="1">
      <c r="A118" s="255"/>
      <c r="B118" s="255"/>
      <c r="C118" s="255">
        <v>32</v>
      </c>
      <c r="D118" s="255">
        <v>19677151</v>
      </c>
      <c r="E118" s="180">
        <v>54</v>
      </c>
      <c r="F118" s="180">
        <v>29</v>
      </c>
      <c r="G118" s="180">
        <v>30951</v>
      </c>
      <c r="H118" s="259"/>
      <c r="I118" s="390" t="s">
        <v>856</v>
      </c>
      <c r="J118" s="17" t="s">
        <v>1683</v>
      </c>
      <c r="K118" s="23" t="s">
        <v>1601</v>
      </c>
      <c r="L118" s="91" t="s">
        <v>857</v>
      </c>
      <c r="M118" s="90" t="s">
        <v>858</v>
      </c>
      <c r="N118" s="90"/>
      <c r="O118" s="90"/>
      <c r="P118" s="90">
        <v>0</v>
      </c>
      <c r="Q118" s="90">
        <v>0</v>
      </c>
      <c r="R118" s="90">
        <v>1</v>
      </c>
      <c r="S118" s="90">
        <v>0</v>
      </c>
      <c r="T118" s="90">
        <v>0</v>
      </c>
      <c r="U118" s="90">
        <v>0</v>
      </c>
      <c r="V118" s="90">
        <v>0</v>
      </c>
      <c r="W118" s="90">
        <v>0</v>
      </c>
      <c r="X118" s="90">
        <v>0</v>
      </c>
      <c r="Y118" s="90"/>
      <c r="Z118" s="90"/>
      <c r="AA118" s="90">
        <v>5.7</v>
      </c>
      <c r="AB118" s="90"/>
      <c r="AC118" s="90"/>
      <c r="AD118" s="394">
        <v>2019</v>
      </c>
      <c r="AE118" s="504">
        <v>0</v>
      </c>
      <c r="AF118" s="395">
        <v>10000</v>
      </c>
      <c r="AG118" s="91" t="s">
        <v>860</v>
      </c>
      <c r="AH118" s="91" t="s">
        <v>174</v>
      </c>
      <c r="AI118" s="91">
        <v>3</v>
      </c>
      <c r="AJ118" s="91">
        <v>5</v>
      </c>
      <c r="AK118" s="91">
        <v>0</v>
      </c>
      <c r="AL118" s="91" t="s">
        <v>861</v>
      </c>
      <c r="AM118" s="91" t="s">
        <v>509</v>
      </c>
      <c r="AN118" s="86" t="s">
        <v>1684</v>
      </c>
      <c r="AO118" s="55"/>
      <c r="AP118" s="55"/>
      <c r="AQ118" s="55"/>
      <c r="AR118" s="55"/>
      <c r="AS118" s="55"/>
      <c r="AT118" s="392" t="s">
        <v>1679</v>
      </c>
      <c r="AU118" s="393" t="s">
        <v>1680</v>
      </c>
      <c r="AV118" s="55" t="s">
        <v>1382</v>
      </c>
      <c r="AW118" s="55" t="s">
        <v>1271</v>
      </c>
      <c r="AX118" s="55" t="s">
        <v>1271</v>
      </c>
    </row>
    <row r="119" spans="1:50" s="180" customFormat="1" ht="100.5" customHeight="1">
      <c r="A119" s="255"/>
      <c r="B119" s="255"/>
      <c r="C119" s="255">
        <v>32</v>
      </c>
      <c r="D119" s="255">
        <v>19677151</v>
      </c>
      <c r="E119" s="180">
        <v>54</v>
      </c>
      <c r="F119" s="180">
        <v>29</v>
      </c>
      <c r="G119" s="180">
        <v>30951</v>
      </c>
      <c r="H119" s="259"/>
      <c r="I119" s="390" t="s">
        <v>891</v>
      </c>
      <c r="J119" s="23" t="s">
        <v>1685</v>
      </c>
      <c r="K119" s="23" t="s">
        <v>1601</v>
      </c>
      <c r="L119" s="91" t="s">
        <v>892</v>
      </c>
      <c r="M119" s="91" t="s">
        <v>893</v>
      </c>
      <c r="N119" s="91"/>
      <c r="O119" s="91">
        <v>1</v>
      </c>
      <c r="P119" s="91">
        <v>0</v>
      </c>
      <c r="Q119" s="91">
        <v>0</v>
      </c>
      <c r="R119" s="91">
        <v>0</v>
      </c>
      <c r="S119" s="91">
        <v>0</v>
      </c>
      <c r="T119" s="91">
        <v>1</v>
      </c>
      <c r="U119" s="91">
        <v>0</v>
      </c>
      <c r="V119" s="91">
        <v>0</v>
      </c>
      <c r="W119" s="91">
        <v>0</v>
      </c>
      <c r="X119" s="91">
        <v>0</v>
      </c>
      <c r="Y119" s="91"/>
      <c r="Z119" s="91"/>
      <c r="AA119" s="91">
        <v>5.7</v>
      </c>
      <c r="AB119" s="91"/>
      <c r="AC119" s="91"/>
      <c r="AD119" s="394" t="s">
        <v>189</v>
      </c>
      <c r="AE119" s="504"/>
      <c r="AF119" s="395">
        <v>3400</v>
      </c>
      <c r="AG119" s="149" t="s">
        <v>895</v>
      </c>
      <c r="AH119" s="149" t="s">
        <v>174</v>
      </c>
      <c r="AI119" s="149">
        <v>3</v>
      </c>
      <c r="AJ119" s="149">
        <v>1</v>
      </c>
      <c r="AK119" s="149">
        <v>1</v>
      </c>
      <c r="AL119" s="149" t="s">
        <v>896</v>
      </c>
      <c r="AM119" s="149" t="s">
        <v>897</v>
      </c>
      <c r="AN119" s="86" t="s">
        <v>1686</v>
      </c>
      <c r="AO119" s="55"/>
      <c r="AP119" s="55"/>
      <c r="AQ119" s="55"/>
      <c r="AR119" s="55"/>
      <c r="AS119" s="55"/>
      <c r="AT119" s="392" t="s">
        <v>1679</v>
      </c>
      <c r="AU119" s="393" t="s">
        <v>1680</v>
      </c>
      <c r="AV119" s="55" t="s">
        <v>1382</v>
      </c>
      <c r="AW119" s="55" t="s">
        <v>1271</v>
      </c>
      <c r="AX119" s="55" t="s">
        <v>1271</v>
      </c>
    </row>
    <row r="120" spans="1:50" s="180" customFormat="1" ht="100.5" customHeight="1">
      <c r="A120" s="255"/>
      <c r="B120" s="255"/>
      <c r="C120" s="255">
        <v>32</v>
      </c>
      <c r="D120" s="255">
        <v>19677151</v>
      </c>
      <c r="E120" s="180">
        <v>54</v>
      </c>
      <c r="F120" s="180">
        <v>29</v>
      </c>
      <c r="G120" s="180">
        <v>30951</v>
      </c>
      <c r="H120" s="259"/>
      <c r="I120" s="390" t="s">
        <v>862</v>
      </c>
      <c r="J120" s="17" t="s">
        <v>1687</v>
      </c>
      <c r="K120" s="23" t="s">
        <v>1601</v>
      </c>
      <c r="L120" s="23" t="s">
        <v>863</v>
      </c>
      <c r="M120" s="23" t="s">
        <v>864</v>
      </c>
      <c r="N120" s="23"/>
      <c r="O120" s="23"/>
      <c r="P120" s="23">
        <v>0</v>
      </c>
      <c r="Q120" s="23">
        <v>0</v>
      </c>
      <c r="R120" s="23">
        <v>0</v>
      </c>
      <c r="S120" s="23">
        <v>0</v>
      </c>
      <c r="T120" s="23">
        <v>0</v>
      </c>
      <c r="U120" s="23">
        <v>0</v>
      </c>
      <c r="V120" s="23">
        <v>1</v>
      </c>
      <c r="W120" s="23">
        <v>0</v>
      </c>
      <c r="X120" s="23">
        <v>0</v>
      </c>
      <c r="Y120" s="23"/>
      <c r="Z120" s="23"/>
      <c r="AA120" s="23">
        <v>5.7</v>
      </c>
      <c r="AB120" s="23"/>
      <c r="AC120" s="23"/>
      <c r="AD120" s="281" t="s">
        <v>189</v>
      </c>
      <c r="AE120" s="467"/>
      <c r="AF120" s="153" t="s">
        <v>189</v>
      </c>
      <c r="AG120" s="90" t="s">
        <v>866</v>
      </c>
      <c r="AH120" s="757" t="s">
        <v>314</v>
      </c>
      <c r="AI120" s="757">
        <v>1</v>
      </c>
      <c r="AJ120" s="757">
        <v>1</v>
      </c>
      <c r="AK120" s="757">
        <v>1</v>
      </c>
      <c r="AL120" s="23" t="s">
        <v>867</v>
      </c>
      <c r="AM120" s="23" t="s">
        <v>868</v>
      </c>
      <c r="AN120" s="86" t="s">
        <v>1688</v>
      </c>
      <c r="AO120" s="55"/>
      <c r="AP120" s="55"/>
      <c r="AQ120" s="55"/>
      <c r="AR120" s="55"/>
      <c r="AS120" s="55"/>
      <c r="AT120" s="392" t="s">
        <v>1679</v>
      </c>
      <c r="AU120" s="393" t="s">
        <v>1680</v>
      </c>
      <c r="AV120" s="55" t="s">
        <v>1382</v>
      </c>
      <c r="AW120" s="55" t="s">
        <v>1271</v>
      </c>
      <c r="AX120" s="55" t="s">
        <v>1271</v>
      </c>
    </row>
    <row r="121" spans="1:50" s="180" customFormat="1" ht="100.5" customHeight="1">
      <c r="A121" s="255"/>
      <c r="B121" s="255"/>
      <c r="C121" s="255">
        <v>32</v>
      </c>
      <c r="D121" s="255">
        <v>19677151</v>
      </c>
      <c r="E121" s="180">
        <v>54</v>
      </c>
      <c r="F121" s="180">
        <v>29</v>
      </c>
      <c r="G121" s="180">
        <v>30951</v>
      </c>
      <c r="H121" s="259"/>
      <c r="I121" s="390" t="s">
        <v>898</v>
      </c>
      <c r="J121" s="17" t="s">
        <v>1689</v>
      </c>
      <c r="K121" s="23" t="s">
        <v>1601</v>
      </c>
      <c r="L121" s="23" t="s">
        <v>899</v>
      </c>
      <c r="M121" s="23" t="s">
        <v>900</v>
      </c>
      <c r="N121" s="23"/>
      <c r="O121" s="23"/>
      <c r="P121" s="23">
        <v>0</v>
      </c>
      <c r="Q121" s="23">
        <v>0</v>
      </c>
      <c r="R121" s="23">
        <v>1</v>
      </c>
      <c r="S121" s="23">
        <v>0</v>
      </c>
      <c r="T121" s="23">
        <v>0</v>
      </c>
      <c r="U121" s="23">
        <v>0</v>
      </c>
      <c r="V121" s="23">
        <v>0</v>
      </c>
      <c r="W121" s="23">
        <v>0</v>
      </c>
      <c r="X121" s="23">
        <v>0</v>
      </c>
      <c r="Y121" s="23"/>
      <c r="Z121" s="23"/>
      <c r="AA121" s="23">
        <v>5.7</v>
      </c>
      <c r="AB121" s="23"/>
      <c r="AC121" s="23"/>
      <c r="AD121" s="281">
        <v>2014</v>
      </c>
      <c r="AE121" s="467">
        <v>0</v>
      </c>
      <c r="AF121" s="391">
        <v>6500</v>
      </c>
      <c r="AG121" s="23" t="s">
        <v>902</v>
      </c>
      <c r="AH121" s="23" t="s">
        <v>174</v>
      </c>
      <c r="AI121" s="23">
        <v>3</v>
      </c>
      <c r="AJ121" s="23">
        <v>1</v>
      </c>
      <c r="AK121" s="23">
        <v>1</v>
      </c>
      <c r="AL121" s="97" t="s">
        <v>903</v>
      </c>
      <c r="AM121" s="91" t="s">
        <v>108</v>
      </c>
      <c r="AN121" s="86" t="s">
        <v>1690</v>
      </c>
      <c r="AO121" s="55"/>
      <c r="AP121" s="55"/>
      <c r="AQ121" s="55"/>
      <c r="AR121" s="55"/>
      <c r="AS121" s="55"/>
      <c r="AT121" s="392" t="s">
        <v>1679</v>
      </c>
      <c r="AU121" s="393" t="s">
        <v>1680</v>
      </c>
      <c r="AV121" s="55" t="s">
        <v>1382</v>
      </c>
      <c r="AW121" s="55" t="s">
        <v>1271</v>
      </c>
      <c r="AX121" s="55" t="s">
        <v>1271</v>
      </c>
    </row>
    <row r="122" spans="1:50" s="180" customFormat="1" ht="100.5" customHeight="1">
      <c r="A122" s="255"/>
      <c r="B122" s="255"/>
      <c r="C122" s="255">
        <v>32</v>
      </c>
      <c r="D122" s="255">
        <v>19677151</v>
      </c>
      <c r="E122" s="180">
        <v>54</v>
      </c>
      <c r="F122" s="180">
        <v>29</v>
      </c>
      <c r="G122" s="180">
        <v>30951</v>
      </c>
      <c r="H122" s="259"/>
      <c r="I122" s="390" t="s">
        <v>885</v>
      </c>
      <c r="J122" s="17" t="s">
        <v>1691</v>
      </c>
      <c r="K122" s="91" t="s">
        <v>1601</v>
      </c>
      <c r="L122" s="91" t="s">
        <v>886</v>
      </c>
      <c r="M122" s="90" t="s">
        <v>887</v>
      </c>
      <c r="N122" s="90"/>
      <c r="O122" s="90"/>
      <c r="P122" s="90">
        <v>4</v>
      </c>
      <c r="Q122" s="90">
        <v>1</v>
      </c>
      <c r="R122" s="90">
        <v>0</v>
      </c>
      <c r="S122" s="90">
        <v>0</v>
      </c>
      <c r="T122" s="90">
        <v>0</v>
      </c>
      <c r="U122" s="90">
        <v>0</v>
      </c>
      <c r="V122" s="90">
        <v>0</v>
      </c>
      <c r="W122" s="90">
        <v>0</v>
      </c>
      <c r="X122" s="90">
        <v>0</v>
      </c>
      <c r="Y122" s="90"/>
      <c r="Z122" s="90"/>
      <c r="AA122" s="90">
        <v>5.7</v>
      </c>
      <c r="AB122" s="90"/>
      <c r="AC122" s="90"/>
      <c r="AD122" s="394">
        <v>2016</v>
      </c>
      <c r="AE122" s="504">
        <v>0</v>
      </c>
      <c r="AF122" s="395">
        <v>8000</v>
      </c>
      <c r="AG122" s="91" t="s">
        <v>888</v>
      </c>
      <c r="AH122" s="91" t="s">
        <v>174</v>
      </c>
      <c r="AI122" s="91">
        <v>3</v>
      </c>
      <c r="AJ122" s="91">
        <v>1</v>
      </c>
      <c r="AK122" s="91">
        <v>1</v>
      </c>
      <c r="AL122" s="91" t="s">
        <v>889</v>
      </c>
      <c r="AM122" s="91" t="s">
        <v>890</v>
      </c>
      <c r="AN122" s="86" t="s">
        <v>1692</v>
      </c>
      <c r="AO122" s="55"/>
      <c r="AP122" s="55"/>
      <c r="AQ122" s="55"/>
      <c r="AR122" s="55"/>
      <c r="AS122" s="55" t="s">
        <v>1693</v>
      </c>
      <c r="AT122" s="392" t="s">
        <v>1679</v>
      </c>
      <c r="AU122" s="393" t="s">
        <v>1680</v>
      </c>
      <c r="AV122" s="55" t="s">
        <v>1382</v>
      </c>
      <c r="AW122" s="55" t="s">
        <v>1271</v>
      </c>
      <c r="AX122" s="55" t="s">
        <v>1271</v>
      </c>
    </row>
    <row r="123" spans="1:50" s="180" customFormat="1" ht="100.5" customHeight="1">
      <c r="A123" s="255"/>
      <c r="B123" s="255"/>
      <c r="C123" s="255">
        <v>32</v>
      </c>
      <c r="D123" s="255">
        <v>19677151</v>
      </c>
      <c r="E123" s="180">
        <v>54</v>
      </c>
      <c r="F123" s="180">
        <v>29</v>
      </c>
      <c r="G123" s="180">
        <v>30951</v>
      </c>
      <c r="H123" s="259"/>
      <c r="I123" s="390" t="s">
        <v>869</v>
      </c>
      <c r="J123" s="17" t="s">
        <v>1694</v>
      </c>
      <c r="K123" s="17" t="s">
        <v>1601</v>
      </c>
      <c r="L123" s="91" t="s">
        <v>870</v>
      </c>
      <c r="M123" s="90" t="s">
        <v>871</v>
      </c>
      <c r="N123" s="90"/>
      <c r="O123" s="90"/>
      <c r="P123" s="90">
        <v>1</v>
      </c>
      <c r="Q123" s="90">
        <v>1</v>
      </c>
      <c r="R123" s="90">
        <v>0</v>
      </c>
      <c r="S123" s="90">
        <v>0</v>
      </c>
      <c r="T123" s="90">
        <v>0</v>
      </c>
      <c r="U123" s="90">
        <v>0</v>
      </c>
      <c r="V123" s="90">
        <v>0</v>
      </c>
      <c r="W123" s="90">
        <v>0</v>
      </c>
      <c r="X123" s="90">
        <v>1</v>
      </c>
      <c r="Y123" s="90"/>
      <c r="Z123" s="90"/>
      <c r="AA123" s="90">
        <v>5.7</v>
      </c>
      <c r="AB123" s="90"/>
      <c r="AC123" s="90"/>
      <c r="AD123" s="394">
        <v>2008</v>
      </c>
      <c r="AE123" s="504">
        <v>0</v>
      </c>
      <c r="AF123" s="396">
        <v>40000</v>
      </c>
      <c r="AG123" s="91" t="s">
        <v>872</v>
      </c>
      <c r="AH123" s="91"/>
      <c r="AI123" s="91">
        <v>3</v>
      </c>
      <c r="AJ123" s="91">
        <v>3</v>
      </c>
      <c r="AK123" s="91">
        <v>0</v>
      </c>
      <c r="AL123" s="90" t="s">
        <v>873</v>
      </c>
      <c r="AM123" s="91" t="s">
        <v>874</v>
      </c>
      <c r="AN123" s="86" t="s">
        <v>1695</v>
      </c>
      <c r="AO123" s="55"/>
      <c r="AP123" s="55"/>
      <c r="AQ123" s="55"/>
      <c r="AR123" s="55"/>
      <c r="AS123" s="55"/>
      <c r="AT123" s="55" t="s">
        <v>1696</v>
      </c>
      <c r="AU123" s="86" t="s">
        <v>1697</v>
      </c>
      <c r="AV123" s="55" t="s">
        <v>1377</v>
      </c>
      <c r="AW123" s="55" t="s">
        <v>1271</v>
      </c>
      <c r="AX123" s="55" t="s">
        <v>1271</v>
      </c>
    </row>
    <row r="124" spans="1:50" s="317" customFormat="1" ht="100.5" customHeight="1">
      <c r="A124" s="315"/>
      <c r="B124" s="315"/>
      <c r="C124" s="315">
        <v>32</v>
      </c>
      <c r="D124" s="381">
        <v>19677151</v>
      </c>
      <c r="E124" s="190">
        <v>54</v>
      </c>
      <c r="F124" s="190">
        <v>29</v>
      </c>
      <c r="G124" s="190">
        <v>30951</v>
      </c>
      <c r="H124" s="318"/>
      <c r="I124" s="397" t="s">
        <v>879</v>
      </c>
      <c r="J124" s="231" t="s">
        <v>1698</v>
      </c>
      <c r="K124" s="160" t="s">
        <v>1601</v>
      </c>
      <c r="L124" s="160" t="s">
        <v>880</v>
      </c>
      <c r="M124" s="160" t="s">
        <v>881</v>
      </c>
      <c r="N124" s="160"/>
      <c r="O124" s="160"/>
      <c r="P124" s="160">
        <v>1</v>
      </c>
      <c r="Q124" s="160">
        <v>1</v>
      </c>
      <c r="R124" s="160">
        <v>0</v>
      </c>
      <c r="S124" s="160">
        <v>0</v>
      </c>
      <c r="T124" s="160">
        <v>0</v>
      </c>
      <c r="U124" s="160">
        <v>0</v>
      </c>
      <c r="V124" s="160">
        <v>0</v>
      </c>
      <c r="W124" s="160">
        <v>0</v>
      </c>
      <c r="X124" s="160">
        <v>1</v>
      </c>
      <c r="Y124" s="160"/>
      <c r="Z124" s="160"/>
      <c r="AA124" s="160">
        <v>14</v>
      </c>
      <c r="AB124" s="160"/>
      <c r="AC124" s="160"/>
      <c r="AD124" s="398" t="s">
        <v>189</v>
      </c>
      <c r="AE124" s="505"/>
      <c r="AF124" s="399">
        <v>10000</v>
      </c>
      <c r="AG124" s="160" t="s">
        <v>883</v>
      </c>
      <c r="AH124" s="160" t="s">
        <v>174</v>
      </c>
      <c r="AI124" s="160">
        <v>3</v>
      </c>
      <c r="AJ124" s="160">
        <v>2</v>
      </c>
      <c r="AK124" s="160">
        <v>1</v>
      </c>
      <c r="AL124" s="160" t="s">
        <v>234</v>
      </c>
      <c r="AM124" s="160" t="s">
        <v>884</v>
      </c>
      <c r="AN124" s="234" t="s">
        <v>1699</v>
      </c>
      <c r="AO124" s="234"/>
      <c r="AP124" s="234"/>
      <c r="AQ124" s="234"/>
      <c r="AR124" s="234"/>
      <c r="AS124" s="234"/>
      <c r="AT124" s="234"/>
      <c r="AU124" s="21" t="s">
        <v>1700</v>
      </c>
      <c r="AV124" s="234" t="s">
        <v>1382</v>
      </c>
      <c r="AW124" s="234" t="s">
        <v>1271</v>
      </c>
      <c r="AX124" s="234" t="s">
        <v>1271</v>
      </c>
    </row>
    <row r="125" spans="1:50" s="198" customFormat="1" ht="100.5" customHeight="1">
      <c r="A125" s="236" t="s">
        <v>909</v>
      </c>
      <c r="B125" s="236" t="s">
        <v>910</v>
      </c>
      <c r="C125" s="236">
        <v>33</v>
      </c>
      <c r="D125" s="236">
        <v>10698973</v>
      </c>
      <c r="E125" s="333">
        <v>0.55000000000000004</v>
      </c>
      <c r="F125" s="333">
        <v>0.26</v>
      </c>
      <c r="G125" s="334">
        <v>29618</v>
      </c>
      <c r="H125" s="321">
        <v>3</v>
      </c>
      <c r="I125" s="140" t="s">
        <v>922</v>
      </c>
      <c r="J125" s="140" t="s">
        <v>1701</v>
      </c>
      <c r="K125" s="140"/>
      <c r="L125" s="140" t="s">
        <v>923</v>
      </c>
      <c r="M125" s="140" t="s">
        <v>924</v>
      </c>
      <c r="N125" s="140"/>
      <c r="O125" s="140"/>
      <c r="P125" s="140">
        <v>0</v>
      </c>
      <c r="Q125" s="140">
        <v>0</v>
      </c>
      <c r="R125" s="140">
        <v>0</v>
      </c>
      <c r="S125" s="140">
        <v>0</v>
      </c>
      <c r="T125" s="140">
        <v>0</v>
      </c>
      <c r="U125" s="140">
        <v>1</v>
      </c>
      <c r="V125" s="140">
        <v>0</v>
      </c>
      <c r="W125" s="140">
        <v>0</v>
      </c>
      <c r="X125" s="140">
        <v>1</v>
      </c>
      <c r="Y125" s="140"/>
      <c r="Z125" s="140"/>
      <c r="AA125" s="140">
        <v>5.4</v>
      </c>
      <c r="AB125" s="140"/>
      <c r="AC125" s="140"/>
      <c r="AD125" s="321">
        <v>2011</v>
      </c>
      <c r="AE125" s="481">
        <v>0</v>
      </c>
      <c r="AF125" s="293"/>
      <c r="AG125" s="140" t="s">
        <v>926</v>
      </c>
      <c r="AH125" s="140"/>
      <c r="AI125" s="140">
        <v>3</v>
      </c>
      <c r="AJ125" s="140">
        <v>1</v>
      </c>
      <c r="AK125" s="140">
        <v>1</v>
      </c>
      <c r="AL125" s="279"/>
      <c r="AM125" s="400" t="s">
        <v>927</v>
      </c>
      <c r="AN125" s="770" t="s">
        <v>1702</v>
      </c>
      <c r="AO125" s="770"/>
      <c r="AP125" s="770"/>
      <c r="AQ125" s="770"/>
      <c r="AR125" s="770"/>
      <c r="AS125" s="140" t="s">
        <v>1703</v>
      </c>
      <c r="AT125" s="140"/>
      <c r="AU125" s="120" t="s">
        <v>1704</v>
      </c>
      <c r="AV125" s="140"/>
      <c r="AW125" s="140" t="s">
        <v>1271</v>
      </c>
      <c r="AX125" s="140" t="s">
        <v>1272</v>
      </c>
    </row>
    <row r="126" spans="1:50" s="198" customFormat="1" ht="100.5" customHeight="1">
      <c r="A126" s="236"/>
      <c r="B126" s="236"/>
      <c r="C126" s="236">
        <v>33</v>
      </c>
      <c r="D126" s="236">
        <v>10698973</v>
      </c>
      <c r="E126" s="333">
        <v>0.55000000000000004</v>
      </c>
      <c r="F126" s="333">
        <v>0.26</v>
      </c>
      <c r="G126" s="334">
        <v>29619</v>
      </c>
      <c r="H126" s="239"/>
      <c r="I126" s="140" t="s">
        <v>917</v>
      </c>
      <c r="J126" s="279"/>
      <c r="K126" s="279"/>
      <c r="L126" s="140" t="s">
        <v>918</v>
      </c>
      <c r="M126" s="140" t="s">
        <v>919</v>
      </c>
      <c r="N126" s="140"/>
      <c r="O126" s="140"/>
      <c r="P126" s="140">
        <v>5</v>
      </c>
      <c r="Q126" s="140">
        <v>1</v>
      </c>
      <c r="R126" s="140">
        <v>0</v>
      </c>
      <c r="S126" s="140">
        <v>0</v>
      </c>
      <c r="T126" s="140">
        <v>0</v>
      </c>
      <c r="U126" s="140">
        <v>0</v>
      </c>
      <c r="V126" s="140">
        <v>0</v>
      </c>
      <c r="W126" s="140">
        <v>1</v>
      </c>
      <c r="X126" s="140">
        <v>1</v>
      </c>
      <c r="Y126" s="140"/>
      <c r="Z126" s="140"/>
      <c r="AA126" s="140">
        <v>5.4</v>
      </c>
      <c r="AB126" s="140"/>
      <c r="AC126" s="140"/>
      <c r="AD126" s="331"/>
      <c r="AE126" s="495"/>
      <c r="AF126" s="293"/>
      <c r="AG126" s="140" t="s">
        <v>920</v>
      </c>
      <c r="AH126" s="140"/>
      <c r="AI126" s="140">
        <v>3</v>
      </c>
      <c r="AJ126" s="140">
        <v>3</v>
      </c>
      <c r="AK126" s="140">
        <v>0</v>
      </c>
      <c r="AL126" s="279" t="s">
        <v>304</v>
      </c>
      <c r="AM126" s="140" t="s">
        <v>921</v>
      </c>
      <c r="AN126" s="769" t="s">
        <v>1705</v>
      </c>
      <c r="AO126" s="769"/>
      <c r="AP126" s="769"/>
      <c r="AQ126" s="769"/>
      <c r="AR126" s="769"/>
      <c r="AS126" s="140"/>
      <c r="AT126" s="140" t="s">
        <v>1706</v>
      </c>
      <c r="AU126" s="140" t="s">
        <v>1707</v>
      </c>
      <c r="AV126" s="140"/>
      <c r="AW126" s="140" t="s">
        <v>1271</v>
      </c>
      <c r="AX126" s="140" t="s">
        <v>1272</v>
      </c>
    </row>
    <row r="127" spans="1:50" s="172" customFormat="1" ht="100.5" customHeight="1">
      <c r="A127" s="249"/>
      <c r="B127" s="249"/>
      <c r="C127" s="249">
        <v>33</v>
      </c>
      <c r="D127" s="249">
        <v>10698973</v>
      </c>
      <c r="E127" s="523">
        <v>0.55000000000000004</v>
      </c>
      <c r="F127" s="523">
        <v>0.26</v>
      </c>
      <c r="G127" s="524">
        <v>29620</v>
      </c>
      <c r="H127" s="250"/>
      <c r="I127" s="251" t="s">
        <v>911</v>
      </c>
      <c r="J127" s="387"/>
      <c r="K127" s="387"/>
      <c r="L127" s="251" t="s">
        <v>912</v>
      </c>
      <c r="M127" s="251" t="s">
        <v>913</v>
      </c>
      <c r="N127" s="251"/>
      <c r="O127" s="251">
        <v>3</v>
      </c>
      <c r="P127" s="251">
        <v>0</v>
      </c>
      <c r="Q127" s="251">
        <v>0</v>
      </c>
      <c r="R127" s="251">
        <v>0</v>
      </c>
      <c r="S127" s="251">
        <v>0</v>
      </c>
      <c r="T127" s="251">
        <v>1</v>
      </c>
      <c r="U127" s="251">
        <v>0</v>
      </c>
      <c r="V127" s="251">
        <v>0</v>
      </c>
      <c r="W127" s="251">
        <v>0</v>
      </c>
      <c r="X127" s="251">
        <v>0</v>
      </c>
      <c r="Y127" s="251"/>
      <c r="Z127" s="251"/>
      <c r="AA127" s="251">
        <v>5.4</v>
      </c>
      <c r="AB127" s="251"/>
      <c r="AC127" s="251"/>
      <c r="AD127" s="388"/>
      <c r="AE127" s="503"/>
      <c r="AF127" s="389"/>
      <c r="AG127" s="251" t="s">
        <v>915</v>
      </c>
      <c r="AH127" s="251"/>
      <c r="AI127" s="251">
        <v>1</v>
      </c>
      <c r="AJ127" s="251">
        <v>1</v>
      </c>
      <c r="AK127" s="251">
        <v>1</v>
      </c>
      <c r="AL127" s="251" t="s">
        <v>119</v>
      </c>
      <c r="AM127" s="251" t="s">
        <v>916</v>
      </c>
      <c r="AN127" s="764" t="s">
        <v>1708</v>
      </c>
      <c r="AO127" s="764"/>
      <c r="AP127" s="764"/>
      <c r="AQ127" s="764"/>
      <c r="AR127" s="764"/>
      <c r="AS127" s="251" t="s">
        <v>1709</v>
      </c>
      <c r="AT127" s="251"/>
      <c r="AU127" s="252" t="s">
        <v>1710</v>
      </c>
      <c r="AV127" s="251"/>
      <c r="AW127" s="251" t="s">
        <v>1271</v>
      </c>
      <c r="AX127" s="251" t="s">
        <v>1272</v>
      </c>
    </row>
    <row r="128" spans="1:50" s="317" customFormat="1" ht="100.5" customHeight="1">
      <c r="A128" s="315" t="s">
        <v>928</v>
      </c>
      <c r="B128" s="315" t="s">
        <v>929</v>
      </c>
      <c r="C128" s="315">
        <v>34</v>
      </c>
      <c r="D128" s="315">
        <v>779261</v>
      </c>
      <c r="E128" s="444"/>
      <c r="F128" s="444"/>
      <c r="G128" s="444"/>
      <c r="H128" s="401">
        <v>0</v>
      </c>
      <c r="I128" s="766" t="s">
        <v>374</v>
      </c>
      <c r="J128" s="766"/>
      <c r="K128" s="766"/>
      <c r="L128" s="766"/>
      <c r="M128" s="766"/>
      <c r="N128" s="766"/>
      <c r="O128" s="766"/>
      <c r="P128" s="766"/>
      <c r="Q128" s="766"/>
      <c r="R128" s="766"/>
      <c r="S128" s="766"/>
      <c r="T128" s="766"/>
      <c r="U128" s="766"/>
      <c r="V128" s="766"/>
      <c r="W128" s="766"/>
      <c r="X128" s="766"/>
      <c r="Y128" s="766"/>
      <c r="Z128" s="766"/>
      <c r="AA128" s="766"/>
      <c r="AB128" s="766"/>
      <c r="AC128" s="766"/>
      <c r="AD128" s="772"/>
      <c r="AE128" s="772"/>
      <c r="AF128" s="772"/>
      <c r="AG128" s="766"/>
      <c r="AH128" s="766"/>
      <c r="AI128" s="766"/>
      <c r="AJ128" s="766"/>
      <c r="AK128" s="766"/>
      <c r="AL128" s="766"/>
      <c r="AM128" s="766"/>
      <c r="AN128" s="234"/>
      <c r="AO128" s="234"/>
      <c r="AP128" s="234"/>
      <c r="AQ128" s="234"/>
      <c r="AR128" s="234"/>
      <c r="AS128" s="235" t="s">
        <v>1711</v>
      </c>
      <c r="AT128" s="234"/>
      <c r="AU128" s="234"/>
      <c r="AV128" s="234"/>
      <c r="AW128" s="234" t="s">
        <v>1271</v>
      </c>
      <c r="AX128" s="234" t="s">
        <v>1272</v>
      </c>
    </row>
    <row r="129" spans="1:50" s="172" customFormat="1" ht="100.5" customHeight="1">
      <c r="A129" s="249" t="s">
        <v>930</v>
      </c>
      <c r="B129" s="249" t="s">
        <v>931</v>
      </c>
      <c r="C129" s="249">
        <v>35</v>
      </c>
      <c r="D129" s="249">
        <v>11756058</v>
      </c>
      <c r="E129" s="444"/>
      <c r="F129" s="444"/>
      <c r="G129" s="444"/>
      <c r="H129" s="312">
        <v>1</v>
      </c>
      <c r="I129" s="251" t="s">
        <v>932</v>
      </c>
      <c r="J129" s="170">
        <v>3702.96</v>
      </c>
      <c r="K129" s="170"/>
      <c r="L129" s="251" t="s">
        <v>933</v>
      </c>
      <c r="M129" s="251" t="s">
        <v>934</v>
      </c>
      <c r="N129" s="251"/>
      <c r="O129" s="251"/>
      <c r="P129" s="251">
        <v>6</v>
      </c>
      <c r="Q129" s="251">
        <v>1</v>
      </c>
      <c r="R129" s="251">
        <v>0</v>
      </c>
      <c r="S129" s="251">
        <v>0</v>
      </c>
      <c r="T129" s="251">
        <v>0</v>
      </c>
      <c r="U129" s="251">
        <v>0</v>
      </c>
      <c r="V129" s="251">
        <v>0</v>
      </c>
      <c r="W129" s="251">
        <v>0</v>
      </c>
      <c r="X129" s="251">
        <v>0</v>
      </c>
      <c r="Y129" s="251"/>
      <c r="Z129" s="251"/>
      <c r="AA129" s="251">
        <v>2.7</v>
      </c>
      <c r="AB129" s="251"/>
      <c r="AC129" s="251"/>
      <c r="AD129" s="312">
        <v>2005</v>
      </c>
      <c r="AE129" s="483">
        <v>0</v>
      </c>
      <c r="AF129" s="389"/>
      <c r="AG129" s="402" t="s">
        <v>1712</v>
      </c>
      <c r="AH129" s="402"/>
      <c r="AI129" s="402">
        <v>3</v>
      </c>
      <c r="AJ129" s="402">
        <v>2</v>
      </c>
      <c r="AK129" s="402">
        <v>1</v>
      </c>
      <c r="AL129" s="251" t="s">
        <v>234</v>
      </c>
      <c r="AM129" s="251" t="s">
        <v>936</v>
      </c>
      <c r="AN129" s="764" t="s">
        <v>1713</v>
      </c>
      <c r="AO129" s="764"/>
      <c r="AP129" s="764"/>
      <c r="AQ129" s="764"/>
      <c r="AR129" s="764"/>
      <c r="AS129" s="251"/>
      <c r="AT129" s="251" t="s">
        <v>1714</v>
      </c>
      <c r="AU129" s="252" t="s">
        <v>1715</v>
      </c>
      <c r="AV129" s="251" t="s">
        <v>1377</v>
      </c>
      <c r="AW129" s="251" t="s">
        <v>1271</v>
      </c>
      <c r="AX129" s="251" t="s">
        <v>1439</v>
      </c>
    </row>
    <row r="130" spans="1:50" s="180" customFormat="1" ht="100.5" customHeight="1">
      <c r="A130" s="255" t="s">
        <v>937</v>
      </c>
      <c r="B130" s="255" t="s">
        <v>938</v>
      </c>
      <c r="C130" s="255">
        <v>36</v>
      </c>
      <c r="D130" s="255">
        <v>4019800</v>
      </c>
      <c r="E130" s="153">
        <v>50</v>
      </c>
      <c r="F130" s="153">
        <v>19</v>
      </c>
      <c r="G130" s="153">
        <v>27876</v>
      </c>
      <c r="H130" s="153">
        <v>4</v>
      </c>
      <c r="I130" s="23" t="s">
        <v>949</v>
      </c>
      <c r="J130" s="403" t="s">
        <v>1716</v>
      </c>
      <c r="K130" s="55"/>
      <c r="L130" s="55" t="s">
        <v>950</v>
      </c>
      <c r="M130" s="55" t="s">
        <v>951</v>
      </c>
      <c r="N130" s="55"/>
      <c r="O130" s="55"/>
      <c r="P130" s="55">
        <v>1</v>
      </c>
      <c r="Q130" s="55">
        <v>1</v>
      </c>
      <c r="R130" s="55">
        <v>0</v>
      </c>
      <c r="S130" s="55">
        <v>0</v>
      </c>
      <c r="T130" s="55">
        <v>0</v>
      </c>
      <c r="U130" s="55">
        <v>0</v>
      </c>
      <c r="V130" s="55">
        <v>0</v>
      </c>
      <c r="W130" s="55">
        <v>1</v>
      </c>
      <c r="X130" s="55">
        <v>0</v>
      </c>
      <c r="Y130" s="55"/>
      <c r="Z130" s="55"/>
      <c r="AA130" s="55">
        <v>5.4</v>
      </c>
      <c r="AB130" s="55"/>
      <c r="AC130" s="55"/>
      <c r="AD130" s="280">
        <v>1989</v>
      </c>
      <c r="AE130" s="488">
        <v>0</v>
      </c>
      <c r="AF130" s="55"/>
      <c r="AG130" s="55" t="s">
        <v>952</v>
      </c>
      <c r="AH130" s="55"/>
      <c r="AI130" s="55">
        <v>3</v>
      </c>
      <c r="AJ130" s="55">
        <v>2</v>
      </c>
      <c r="AK130" s="55">
        <v>1</v>
      </c>
      <c r="AL130" s="55" t="s">
        <v>234</v>
      </c>
      <c r="AM130" s="55" t="s">
        <v>953</v>
      </c>
      <c r="AN130" s="763" t="s">
        <v>1717</v>
      </c>
      <c r="AO130" s="763"/>
      <c r="AP130" s="763"/>
      <c r="AQ130" s="763"/>
      <c r="AR130" s="763"/>
      <c r="AS130" s="55" t="s">
        <v>1718</v>
      </c>
      <c r="AT130" s="55"/>
      <c r="AU130" s="55"/>
      <c r="AV130" s="55"/>
      <c r="AW130" s="55" t="s">
        <v>1271</v>
      </c>
      <c r="AX130" s="55" t="s">
        <v>1272</v>
      </c>
    </row>
    <row r="131" spans="1:50" s="180" customFormat="1" ht="100.5" customHeight="1">
      <c r="A131" s="255"/>
      <c r="B131" s="255"/>
      <c r="C131" s="255">
        <v>36</v>
      </c>
      <c r="D131" s="255">
        <v>4019800</v>
      </c>
      <c r="E131" s="153">
        <v>50</v>
      </c>
      <c r="F131" s="153">
        <v>19</v>
      </c>
      <c r="G131" s="153">
        <v>27876</v>
      </c>
      <c r="H131" s="153"/>
      <c r="I131" s="23" t="s">
        <v>939</v>
      </c>
      <c r="J131" s="86" t="s">
        <v>1719</v>
      </c>
      <c r="K131" s="86"/>
      <c r="L131" s="55" t="s">
        <v>940</v>
      </c>
      <c r="M131" s="55" t="s">
        <v>941</v>
      </c>
      <c r="N131" s="55"/>
      <c r="O131" s="55"/>
      <c r="P131" s="55">
        <v>6</v>
      </c>
      <c r="Q131" s="55">
        <v>1</v>
      </c>
      <c r="R131" s="55">
        <v>0</v>
      </c>
      <c r="S131" s="55">
        <v>0</v>
      </c>
      <c r="T131" s="55">
        <v>0</v>
      </c>
      <c r="U131" s="55">
        <v>0</v>
      </c>
      <c r="V131" s="55">
        <v>0</v>
      </c>
      <c r="W131" s="55">
        <v>0</v>
      </c>
      <c r="X131" s="55">
        <v>1</v>
      </c>
      <c r="Y131" s="55"/>
      <c r="Z131" s="55"/>
      <c r="AA131" s="55">
        <v>5.4</v>
      </c>
      <c r="AB131" s="55"/>
      <c r="AC131" s="55"/>
      <c r="AD131" s="96">
        <v>2006</v>
      </c>
      <c r="AE131" s="466">
        <v>0</v>
      </c>
      <c r="AF131" s="57"/>
      <c r="AG131" s="55" t="s">
        <v>831</v>
      </c>
      <c r="AH131" s="55"/>
      <c r="AI131" s="55">
        <v>3</v>
      </c>
      <c r="AJ131" s="55">
        <v>2</v>
      </c>
      <c r="AK131" s="55">
        <v>1</v>
      </c>
      <c r="AL131" s="279" t="s">
        <v>234</v>
      </c>
      <c r="AM131" s="55" t="s">
        <v>943</v>
      </c>
      <c r="AN131" s="763" t="s">
        <v>1720</v>
      </c>
      <c r="AO131" s="763"/>
      <c r="AP131" s="763"/>
      <c r="AQ131" s="763"/>
      <c r="AR131" s="763"/>
      <c r="AS131" s="55" t="s">
        <v>1721</v>
      </c>
      <c r="AT131" s="55" t="s">
        <v>1722</v>
      </c>
      <c r="AU131" s="86" t="s">
        <v>1723</v>
      </c>
      <c r="AV131" s="55"/>
      <c r="AW131" s="55" t="s">
        <v>1271</v>
      </c>
      <c r="AX131" s="55" t="s">
        <v>1272</v>
      </c>
    </row>
    <row r="132" spans="1:50" s="180" customFormat="1" ht="100.5" customHeight="1">
      <c r="A132" s="255"/>
      <c r="B132" s="255"/>
      <c r="C132" s="255">
        <v>36</v>
      </c>
      <c r="D132" s="255">
        <v>4019800</v>
      </c>
      <c r="E132" s="153">
        <v>50</v>
      </c>
      <c r="F132" s="153">
        <v>19</v>
      </c>
      <c r="G132" s="153">
        <v>27876</v>
      </c>
      <c r="H132" s="153"/>
      <c r="I132" s="23" t="s">
        <v>944</v>
      </c>
      <c r="J132" s="86" t="s">
        <v>1724</v>
      </c>
      <c r="K132" s="86"/>
      <c r="L132" s="55" t="s">
        <v>945</v>
      </c>
      <c r="M132" s="55" t="s">
        <v>946</v>
      </c>
      <c r="N132" s="55"/>
      <c r="O132" s="55"/>
      <c r="P132" s="55">
        <v>9</v>
      </c>
      <c r="Q132" s="55">
        <v>1</v>
      </c>
      <c r="R132" s="55">
        <v>0</v>
      </c>
      <c r="S132" s="55">
        <v>0</v>
      </c>
      <c r="T132" s="55">
        <v>0</v>
      </c>
      <c r="U132" s="55">
        <v>0</v>
      </c>
      <c r="V132" s="55">
        <v>0</v>
      </c>
      <c r="W132" s="55">
        <v>1</v>
      </c>
      <c r="X132" s="55">
        <v>1</v>
      </c>
      <c r="Y132" s="55"/>
      <c r="Z132" s="55"/>
      <c r="AA132" s="55">
        <v>5.4</v>
      </c>
      <c r="AB132" s="55"/>
      <c r="AC132" s="55"/>
      <c r="AD132" s="280">
        <v>2010</v>
      </c>
      <c r="AE132" s="488">
        <v>0</v>
      </c>
      <c r="AF132" s="57"/>
      <c r="AG132" s="55" t="s">
        <v>947</v>
      </c>
      <c r="AH132" s="55"/>
      <c r="AI132" s="55">
        <v>3</v>
      </c>
      <c r="AJ132" s="55">
        <v>1</v>
      </c>
      <c r="AK132" s="55">
        <v>1</v>
      </c>
      <c r="AL132" s="55" t="s">
        <v>234</v>
      </c>
      <c r="AM132" s="55" t="s">
        <v>948</v>
      </c>
      <c r="AN132" s="763" t="s">
        <v>1725</v>
      </c>
      <c r="AO132" s="763"/>
      <c r="AP132" s="763"/>
      <c r="AQ132" s="763"/>
      <c r="AR132" s="763"/>
      <c r="AS132" s="55"/>
      <c r="AT132" s="55" t="s">
        <v>1726</v>
      </c>
      <c r="AU132" s="55"/>
      <c r="AV132" s="55"/>
      <c r="AW132" s="55" t="s">
        <v>1271</v>
      </c>
      <c r="AX132" s="55" t="s">
        <v>1272</v>
      </c>
    </row>
    <row r="133" spans="1:50" s="317" customFormat="1" ht="100.5" customHeight="1">
      <c r="A133" s="315"/>
      <c r="B133" s="315"/>
      <c r="C133" s="315">
        <v>36</v>
      </c>
      <c r="D133" s="315">
        <v>4019800</v>
      </c>
      <c r="E133" s="162">
        <v>50</v>
      </c>
      <c r="F133" s="162">
        <v>19</v>
      </c>
      <c r="G133" s="162">
        <v>27876</v>
      </c>
      <c r="H133" s="162"/>
      <c r="I133" s="161" t="s">
        <v>954</v>
      </c>
      <c r="J133" s="231" t="s">
        <v>1724</v>
      </c>
      <c r="K133" s="231"/>
      <c r="L133" s="234" t="s">
        <v>955</v>
      </c>
      <c r="M133" s="234" t="s">
        <v>956</v>
      </c>
      <c r="N133" s="234"/>
      <c r="O133" s="234"/>
      <c r="P133" s="234">
        <v>1</v>
      </c>
      <c r="Q133" s="234">
        <v>1</v>
      </c>
      <c r="R133" s="234">
        <v>0</v>
      </c>
      <c r="S133" s="234">
        <v>0</v>
      </c>
      <c r="T133" s="234">
        <v>0</v>
      </c>
      <c r="U133" s="234">
        <v>0</v>
      </c>
      <c r="V133" s="234">
        <v>0</v>
      </c>
      <c r="W133" s="234">
        <v>1</v>
      </c>
      <c r="X133" s="234">
        <v>0</v>
      </c>
      <c r="Y133" s="234"/>
      <c r="Z133" s="234"/>
      <c r="AA133" s="234">
        <v>5.4</v>
      </c>
      <c r="AB133" s="234"/>
      <c r="AC133" s="234"/>
      <c r="AD133" s="298">
        <v>2010</v>
      </c>
      <c r="AE133" s="490">
        <v>0</v>
      </c>
      <c r="AF133" s="404"/>
      <c r="AG133" s="234" t="s">
        <v>957</v>
      </c>
      <c r="AH133" s="234"/>
      <c r="AI133" s="234">
        <v>3</v>
      </c>
      <c r="AJ133" s="234">
        <v>1</v>
      </c>
      <c r="AK133" s="234">
        <v>1</v>
      </c>
      <c r="AL133" s="234" t="s">
        <v>234</v>
      </c>
      <c r="AM133" s="234" t="s">
        <v>948</v>
      </c>
      <c r="AN133" s="766" t="s">
        <v>1727</v>
      </c>
      <c r="AO133" s="766"/>
      <c r="AP133" s="766"/>
      <c r="AQ133" s="766"/>
      <c r="AR133" s="766"/>
      <c r="AS133" s="234"/>
      <c r="AT133" s="234" t="s">
        <v>1728</v>
      </c>
      <c r="AU133" s="231" t="s">
        <v>1729</v>
      </c>
      <c r="AV133" s="234"/>
      <c r="AW133" s="234" t="s">
        <v>1271</v>
      </c>
      <c r="AX133" s="234" t="s">
        <v>1272</v>
      </c>
    </row>
    <row r="134" spans="1:50" s="198" customFormat="1" ht="100.5" customHeight="1">
      <c r="A134" s="236" t="s">
        <v>958</v>
      </c>
      <c r="B134" s="236" t="s">
        <v>959</v>
      </c>
      <c r="C134" s="236">
        <v>37</v>
      </c>
      <c r="D134" s="236">
        <v>4240137</v>
      </c>
      <c r="E134" s="198">
        <v>53</v>
      </c>
      <c r="F134" s="198">
        <v>21</v>
      </c>
      <c r="G134" s="198">
        <v>26504</v>
      </c>
      <c r="H134" s="198">
        <v>4</v>
      </c>
      <c r="I134" s="140" t="s">
        <v>975</v>
      </c>
      <c r="J134" s="120" t="s">
        <v>1730</v>
      </c>
      <c r="K134" s="120"/>
      <c r="L134" s="140" t="s">
        <v>976</v>
      </c>
      <c r="M134" s="140" t="s">
        <v>977</v>
      </c>
      <c r="N134" s="140"/>
      <c r="O134" s="140"/>
      <c r="P134" s="140">
        <v>9</v>
      </c>
      <c r="Q134" s="140">
        <v>1</v>
      </c>
      <c r="R134" s="140">
        <v>0</v>
      </c>
      <c r="S134" s="140">
        <v>0</v>
      </c>
      <c r="T134" s="140">
        <v>0</v>
      </c>
      <c r="U134" s="140">
        <v>0</v>
      </c>
      <c r="V134" s="140">
        <v>0</v>
      </c>
      <c r="W134" s="140">
        <v>1</v>
      </c>
      <c r="X134" s="140">
        <v>0</v>
      </c>
      <c r="Y134" s="140"/>
      <c r="Z134" s="140"/>
      <c r="AA134" s="140">
        <v>4.8</v>
      </c>
      <c r="AB134" s="140"/>
      <c r="AC134" s="140"/>
      <c r="AD134" s="138">
        <v>2018</v>
      </c>
      <c r="AE134" s="470">
        <v>0</v>
      </c>
      <c r="AF134" s="122" t="s">
        <v>979</v>
      </c>
      <c r="AG134" s="122" t="s">
        <v>980</v>
      </c>
      <c r="AH134" s="136" t="s">
        <v>174</v>
      </c>
      <c r="AI134" s="136">
        <v>3</v>
      </c>
      <c r="AJ134" s="136">
        <v>3</v>
      </c>
      <c r="AK134" s="136">
        <v>1</v>
      </c>
      <c r="AL134" s="136" t="s">
        <v>981</v>
      </c>
      <c r="AM134" s="136" t="s">
        <v>982</v>
      </c>
      <c r="AN134" s="248" t="s">
        <v>1731</v>
      </c>
      <c r="AO134" s="140"/>
      <c r="AP134" s="140"/>
      <c r="AQ134" s="140"/>
      <c r="AR134" s="140"/>
      <c r="AS134" s="140"/>
      <c r="AT134" s="140"/>
      <c r="AU134" s="120" t="s">
        <v>1732</v>
      </c>
      <c r="AV134" s="140" t="s">
        <v>1382</v>
      </c>
      <c r="AW134" s="140" t="s">
        <v>910</v>
      </c>
      <c r="AX134" s="124" t="s">
        <v>1439</v>
      </c>
    </row>
    <row r="135" spans="1:50" s="198" customFormat="1" ht="100.5" customHeight="1">
      <c r="A135" s="236"/>
      <c r="B135" s="236"/>
      <c r="C135" s="236">
        <v>37</v>
      </c>
      <c r="D135" s="236">
        <v>4240137</v>
      </c>
      <c r="E135" s="198">
        <v>53</v>
      </c>
      <c r="F135" s="198">
        <v>21</v>
      </c>
      <c r="G135" s="198">
        <v>26504</v>
      </c>
      <c r="I135" s="293" t="s">
        <v>968</v>
      </c>
      <c r="J135" s="405" t="s">
        <v>1733</v>
      </c>
      <c r="K135" s="405"/>
      <c r="L135" s="293" t="s">
        <v>969</v>
      </c>
      <c r="M135" s="293" t="s">
        <v>970</v>
      </c>
      <c r="N135" s="293"/>
      <c r="O135" s="293"/>
      <c r="P135" s="293">
        <v>5</v>
      </c>
      <c r="Q135" s="293">
        <v>1</v>
      </c>
      <c r="R135" s="293">
        <v>0</v>
      </c>
      <c r="S135" s="293">
        <v>0</v>
      </c>
      <c r="T135" s="293">
        <v>0</v>
      </c>
      <c r="U135" s="293">
        <v>0</v>
      </c>
      <c r="V135" s="293">
        <v>0</v>
      </c>
      <c r="W135" s="293">
        <v>0</v>
      </c>
      <c r="X135" s="293">
        <v>1</v>
      </c>
      <c r="Y135" s="293"/>
      <c r="Z135" s="293"/>
      <c r="AA135" s="293">
        <v>4.8</v>
      </c>
      <c r="AB135" s="293"/>
      <c r="AC135" s="293"/>
      <c r="AD135" s="406">
        <v>2021</v>
      </c>
      <c r="AE135" s="506">
        <v>1</v>
      </c>
      <c r="AF135" s="406" t="s">
        <v>971</v>
      </c>
      <c r="AG135" s="406" t="s">
        <v>972</v>
      </c>
      <c r="AH135" s="406" t="s">
        <v>174</v>
      </c>
      <c r="AI135" s="406">
        <v>3</v>
      </c>
      <c r="AJ135" s="406">
        <v>2</v>
      </c>
      <c r="AK135" s="406">
        <v>0</v>
      </c>
      <c r="AL135" s="406" t="s">
        <v>973</v>
      </c>
      <c r="AM135" s="406" t="s">
        <v>974</v>
      </c>
      <c r="AN135" s="248"/>
      <c r="AO135" s="140"/>
      <c r="AP135" s="140"/>
      <c r="AQ135" s="140"/>
      <c r="AR135" s="140"/>
      <c r="AS135" s="140"/>
      <c r="AT135" s="140"/>
      <c r="AU135" s="120"/>
      <c r="AV135" s="140"/>
      <c r="AW135" s="140"/>
      <c r="AX135" s="124"/>
    </row>
    <row r="136" spans="1:50" s="198" customFormat="1" ht="100.5" customHeight="1">
      <c r="A136" s="236"/>
      <c r="B136" s="236"/>
      <c r="C136" s="236">
        <v>37</v>
      </c>
      <c r="D136" s="236">
        <v>4240137</v>
      </c>
      <c r="E136" s="198">
        <v>53</v>
      </c>
      <c r="F136" s="198">
        <v>21</v>
      </c>
      <c r="G136" s="198">
        <v>26504</v>
      </c>
      <c r="I136" s="140" t="s">
        <v>960</v>
      </c>
      <c r="J136" s="120" t="s">
        <v>1734</v>
      </c>
      <c r="K136" s="120"/>
      <c r="L136" s="140" t="s">
        <v>961</v>
      </c>
      <c r="M136" s="140" t="s">
        <v>962</v>
      </c>
      <c r="N136" s="140"/>
      <c r="O136" s="140"/>
      <c r="P136" s="140">
        <v>1</v>
      </c>
      <c r="Q136" s="140">
        <v>1</v>
      </c>
      <c r="R136" s="140">
        <v>0</v>
      </c>
      <c r="S136" s="140">
        <v>0</v>
      </c>
      <c r="T136" s="140">
        <v>0</v>
      </c>
      <c r="U136" s="140">
        <v>0</v>
      </c>
      <c r="V136" s="140">
        <v>0</v>
      </c>
      <c r="W136" s="140">
        <v>0</v>
      </c>
      <c r="X136" s="140">
        <v>0</v>
      </c>
      <c r="Y136" s="140"/>
      <c r="Z136" s="140"/>
      <c r="AA136" s="140">
        <v>4.8</v>
      </c>
      <c r="AB136" s="140"/>
      <c r="AC136" s="140"/>
      <c r="AD136" s="138" t="s">
        <v>189</v>
      </c>
      <c r="AE136" s="470">
        <v>0</v>
      </c>
      <c r="AF136" s="122" t="s">
        <v>964</v>
      </c>
      <c r="AG136" s="122" t="s">
        <v>965</v>
      </c>
      <c r="AH136" s="136" t="s">
        <v>174</v>
      </c>
      <c r="AI136" s="136">
        <v>3</v>
      </c>
      <c r="AJ136" s="136">
        <v>2</v>
      </c>
      <c r="AK136" s="136">
        <v>1</v>
      </c>
      <c r="AL136" s="136" t="s">
        <v>966</v>
      </c>
      <c r="AM136" s="136" t="s">
        <v>967</v>
      </c>
      <c r="AN136" s="248"/>
      <c r="AO136" s="140"/>
      <c r="AP136" s="140"/>
      <c r="AQ136" s="140"/>
      <c r="AR136" s="140"/>
      <c r="AS136" s="140"/>
      <c r="AT136" s="140"/>
      <c r="AU136" s="120"/>
      <c r="AV136" s="140"/>
      <c r="AW136" s="140"/>
      <c r="AX136" s="124"/>
    </row>
    <row r="137" spans="1:50" s="172" customFormat="1" ht="100.5" customHeight="1">
      <c r="A137" s="249"/>
      <c r="B137" s="249"/>
      <c r="C137" s="249">
        <v>37</v>
      </c>
      <c r="D137" s="249">
        <v>4240137</v>
      </c>
      <c r="E137" s="172">
        <v>53</v>
      </c>
      <c r="F137" s="172">
        <v>21</v>
      </c>
      <c r="G137" s="172">
        <v>26504</v>
      </c>
      <c r="I137" s="251" t="s">
        <v>983</v>
      </c>
      <c r="J137" s="169" t="s">
        <v>278</v>
      </c>
      <c r="K137" s="169"/>
      <c r="L137" s="251" t="s">
        <v>984</v>
      </c>
      <c r="M137" s="251" t="s">
        <v>985</v>
      </c>
      <c r="N137" s="251"/>
      <c r="O137" s="251">
        <v>3</v>
      </c>
      <c r="P137" s="251">
        <v>0</v>
      </c>
      <c r="Q137" s="251">
        <v>0</v>
      </c>
      <c r="R137" s="251">
        <v>0</v>
      </c>
      <c r="S137" s="251">
        <v>0</v>
      </c>
      <c r="T137" s="251">
        <v>1</v>
      </c>
      <c r="U137" s="251">
        <v>0</v>
      </c>
      <c r="V137" s="251">
        <v>0</v>
      </c>
      <c r="W137" s="251">
        <v>0</v>
      </c>
      <c r="X137" s="251">
        <v>0</v>
      </c>
      <c r="Y137" s="251"/>
      <c r="Z137" s="251"/>
      <c r="AA137" s="251">
        <v>4.8</v>
      </c>
      <c r="AB137" s="251"/>
      <c r="AC137" s="251"/>
      <c r="AD137" s="407">
        <v>2007</v>
      </c>
      <c r="AE137" s="507">
        <v>0</v>
      </c>
      <c r="AF137" s="408">
        <v>7500</v>
      </c>
      <c r="AG137" s="409" t="s">
        <v>986</v>
      </c>
      <c r="AH137" s="409" t="s">
        <v>174</v>
      </c>
      <c r="AI137" s="409">
        <v>3</v>
      </c>
      <c r="AJ137" s="409">
        <v>1</v>
      </c>
      <c r="AK137" s="409">
        <v>1</v>
      </c>
      <c r="AL137" s="409" t="s">
        <v>234</v>
      </c>
      <c r="AM137" s="409" t="s">
        <v>234</v>
      </c>
      <c r="AN137" s="252" t="s">
        <v>1735</v>
      </c>
      <c r="AO137" s="251"/>
      <c r="AP137" s="251"/>
      <c r="AQ137" s="251"/>
      <c r="AR137" s="251"/>
      <c r="AS137" s="251"/>
      <c r="AT137" s="251" t="s">
        <v>1736</v>
      </c>
      <c r="AU137" s="252" t="s">
        <v>1737</v>
      </c>
      <c r="AV137" s="251" t="s">
        <v>1382</v>
      </c>
      <c r="AW137" s="140" t="s">
        <v>910</v>
      </c>
      <c r="AX137" s="343" t="s">
        <v>1439</v>
      </c>
    </row>
    <row r="138" spans="1:50" s="180" customFormat="1" ht="100.5" customHeight="1">
      <c r="A138" s="255" t="s">
        <v>987</v>
      </c>
      <c r="B138" s="255" t="s">
        <v>988</v>
      </c>
      <c r="C138" s="255">
        <v>38</v>
      </c>
      <c r="D138" s="255">
        <v>12972008</v>
      </c>
      <c r="E138" s="153">
        <v>64</v>
      </c>
      <c r="F138" s="153">
        <v>39</v>
      </c>
      <c r="G138" s="153">
        <v>39375</v>
      </c>
      <c r="H138" s="153">
        <v>2</v>
      </c>
      <c r="I138" s="23" t="s">
        <v>994</v>
      </c>
      <c r="J138" s="55" t="s">
        <v>278</v>
      </c>
      <c r="K138" s="55" t="s">
        <v>1738</v>
      </c>
      <c r="L138" s="23" t="s">
        <v>995</v>
      </c>
      <c r="M138" s="23" t="s">
        <v>996</v>
      </c>
      <c r="N138" s="23"/>
      <c r="O138" s="23">
        <v>3</v>
      </c>
      <c r="P138" s="23">
        <v>0</v>
      </c>
      <c r="Q138" s="23">
        <v>0</v>
      </c>
      <c r="R138" s="23">
        <v>0</v>
      </c>
      <c r="S138" s="23">
        <v>0</v>
      </c>
      <c r="T138" s="23">
        <v>1</v>
      </c>
      <c r="U138" s="23">
        <v>0</v>
      </c>
      <c r="V138" s="23">
        <v>0</v>
      </c>
      <c r="W138" s="23">
        <v>0</v>
      </c>
      <c r="X138" s="23">
        <v>0</v>
      </c>
      <c r="Y138" s="23"/>
      <c r="Z138" s="23"/>
      <c r="AA138" s="23">
        <v>6.2</v>
      </c>
      <c r="AB138" s="23"/>
      <c r="AC138" s="23"/>
      <c r="AD138" s="394">
        <v>2010</v>
      </c>
      <c r="AE138" s="504">
        <v>0</v>
      </c>
      <c r="AF138" s="261" t="s">
        <v>770</v>
      </c>
      <c r="AG138" s="149" t="s">
        <v>997</v>
      </c>
      <c r="AH138" s="149" t="s">
        <v>119</v>
      </c>
      <c r="AI138" s="149">
        <v>1</v>
      </c>
      <c r="AJ138" s="149">
        <v>1</v>
      </c>
      <c r="AK138" s="149">
        <v>1</v>
      </c>
      <c r="AL138" s="91" t="s">
        <v>998</v>
      </c>
      <c r="AM138" s="62" t="s">
        <v>999</v>
      </c>
      <c r="AN138" s="410" t="s">
        <v>1739</v>
      </c>
      <c r="AO138" s="23"/>
      <c r="AP138" s="23"/>
      <c r="AQ138" s="23"/>
      <c r="AR138" s="23"/>
      <c r="AS138" s="88" t="s">
        <v>1740</v>
      </c>
      <c r="AT138" s="23"/>
      <c r="AU138" s="17" t="s">
        <v>1741</v>
      </c>
      <c r="AV138" s="55" t="s">
        <v>1382</v>
      </c>
      <c r="AW138" s="179" t="s">
        <v>910</v>
      </c>
      <c r="AX138" s="209" t="s">
        <v>1439</v>
      </c>
    </row>
    <row r="139" spans="1:50" s="317" customFormat="1" ht="100.5" customHeight="1">
      <c r="A139" s="315"/>
      <c r="B139" s="315"/>
      <c r="C139" s="315">
        <v>38</v>
      </c>
      <c r="D139" s="315">
        <v>12972008</v>
      </c>
      <c r="E139" s="162">
        <v>64</v>
      </c>
      <c r="F139" s="162">
        <v>39</v>
      </c>
      <c r="G139" s="162">
        <v>39375</v>
      </c>
      <c r="H139" s="162"/>
      <c r="I139" s="161" t="s">
        <v>989</v>
      </c>
      <c r="J139" s="161" t="s">
        <v>1742</v>
      </c>
      <c r="K139" s="161" t="s">
        <v>1601</v>
      </c>
      <c r="L139" s="161" t="s">
        <v>990</v>
      </c>
      <c r="M139" s="161" t="s">
        <v>991</v>
      </c>
      <c r="N139" s="161"/>
      <c r="O139" s="161"/>
      <c r="P139" s="161">
        <v>1</v>
      </c>
      <c r="Q139" s="161">
        <v>1</v>
      </c>
      <c r="R139" s="161">
        <v>0</v>
      </c>
      <c r="S139" s="161">
        <v>0</v>
      </c>
      <c r="T139" s="161">
        <v>0</v>
      </c>
      <c r="U139" s="161">
        <v>0</v>
      </c>
      <c r="V139" s="161">
        <v>0</v>
      </c>
      <c r="W139" s="161">
        <v>0</v>
      </c>
      <c r="X139" s="161">
        <v>1</v>
      </c>
      <c r="Y139" s="161"/>
      <c r="Z139" s="161"/>
      <c r="AA139" s="161">
        <v>6.2</v>
      </c>
      <c r="AB139" s="161"/>
      <c r="AC139" s="161"/>
      <c r="AD139" s="310">
        <v>2001</v>
      </c>
      <c r="AE139" s="493">
        <v>0</v>
      </c>
      <c r="AF139" s="317" t="s">
        <v>992</v>
      </c>
      <c r="AG139" s="161" t="s">
        <v>993</v>
      </c>
      <c r="AH139" s="161" t="s">
        <v>174</v>
      </c>
      <c r="AI139" s="161">
        <v>3</v>
      </c>
      <c r="AJ139" s="161">
        <v>2</v>
      </c>
      <c r="AK139" s="161">
        <v>0</v>
      </c>
      <c r="AL139" s="161"/>
      <c r="AM139" s="161" t="s">
        <v>260</v>
      </c>
      <c r="AN139" s="411" t="s">
        <v>1743</v>
      </c>
      <c r="AO139" s="161"/>
      <c r="AP139" s="161"/>
      <c r="AQ139" s="161"/>
      <c r="AR139" s="161"/>
      <c r="AS139" s="161"/>
      <c r="AT139" s="161"/>
      <c r="AU139" s="21" t="s">
        <v>1744</v>
      </c>
      <c r="AV139" s="234" t="s">
        <v>1377</v>
      </c>
      <c r="AW139" s="234" t="s">
        <v>910</v>
      </c>
      <c r="AX139" s="412" t="s">
        <v>1439</v>
      </c>
    </row>
    <row r="140" spans="1:50" s="198" customFormat="1" ht="100.5" customHeight="1">
      <c r="A140" s="236" t="s">
        <v>1002</v>
      </c>
      <c r="B140" s="236" t="s">
        <v>1003</v>
      </c>
      <c r="C140" s="236">
        <v>39</v>
      </c>
      <c r="D140" s="236">
        <v>1093734</v>
      </c>
      <c r="E140" s="198">
        <v>64</v>
      </c>
      <c r="F140" s="198">
        <v>40</v>
      </c>
      <c r="G140" s="198">
        <v>36791</v>
      </c>
      <c r="H140" s="198">
        <v>3</v>
      </c>
      <c r="I140" s="140" t="s">
        <v>1004</v>
      </c>
      <c r="J140" s="140" t="s">
        <v>1745</v>
      </c>
      <c r="K140" s="140"/>
      <c r="L140" s="140" t="s">
        <v>1005</v>
      </c>
      <c r="M140" s="140" t="s">
        <v>1006</v>
      </c>
      <c r="N140" s="140"/>
      <c r="O140" s="140"/>
      <c r="P140" s="140">
        <v>9</v>
      </c>
      <c r="Q140" s="140">
        <v>1</v>
      </c>
      <c r="R140" s="140">
        <v>0</v>
      </c>
      <c r="S140" s="140">
        <v>0</v>
      </c>
      <c r="T140" s="140">
        <v>0</v>
      </c>
      <c r="U140" s="140">
        <v>0</v>
      </c>
      <c r="V140" s="140">
        <v>0</v>
      </c>
      <c r="W140" s="140">
        <v>0</v>
      </c>
      <c r="X140" s="140">
        <v>1</v>
      </c>
      <c r="Y140" s="140"/>
      <c r="Z140" s="140"/>
      <c r="AA140" s="140">
        <v>3</v>
      </c>
      <c r="AB140" s="140"/>
      <c r="AC140" s="140"/>
      <c r="AD140" s="321">
        <v>2023</v>
      </c>
      <c r="AE140" s="481">
        <v>1</v>
      </c>
      <c r="AG140" s="413" t="s">
        <v>1008</v>
      </c>
      <c r="AH140" s="413"/>
      <c r="AI140" s="413">
        <v>3</v>
      </c>
      <c r="AJ140" s="413">
        <v>1</v>
      </c>
      <c r="AK140" s="413">
        <v>1</v>
      </c>
      <c r="AL140" s="378"/>
      <c r="AM140" s="140" t="s">
        <v>234</v>
      </c>
      <c r="AN140" s="140" t="s">
        <v>1746</v>
      </c>
      <c r="AO140" s="140"/>
      <c r="AP140" s="140"/>
      <c r="AQ140" s="140"/>
      <c r="AR140" s="140"/>
      <c r="AS140" s="140"/>
      <c r="AT140" s="140" t="s">
        <v>1604</v>
      </c>
      <c r="AU140" s="120" t="s">
        <v>1747</v>
      </c>
      <c r="AV140" s="140" t="s">
        <v>1382</v>
      </c>
      <c r="AW140" s="140" t="s">
        <v>910</v>
      </c>
      <c r="AX140" s="324" t="s">
        <v>1272</v>
      </c>
    </row>
    <row r="141" spans="1:50" s="198" customFormat="1" ht="100.5" customHeight="1">
      <c r="A141" s="236"/>
      <c r="B141" s="236"/>
      <c r="C141" s="236">
        <v>39</v>
      </c>
      <c r="D141" s="236">
        <v>1093734</v>
      </c>
      <c r="E141" s="198">
        <v>64</v>
      </c>
      <c r="F141" s="198">
        <v>40</v>
      </c>
      <c r="G141" s="198">
        <v>36791</v>
      </c>
      <c r="I141" s="140" t="s">
        <v>1009</v>
      </c>
      <c r="J141" s="378" t="s">
        <v>278</v>
      </c>
      <c r="K141" s="378"/>
      <c r="L141" s="140" t="s">
        <v>1010</v>
      </c>
      <c r="M141" s="140" t="s">
        <v>1011</v>
      </c>
      <c r="N141" s="140"/>
      <c r="O141" s="140"/>
      <c r="P141" s="140">
        <v>3</v>
      </c>
      <c r="Q141" s="140">
        <v>1</v>
      </c>
      <c r="R141" s="140">
        <v>0</v>
      </c>
      <c r="S141" s="140">
        <v>0</v>
      </c>
      <c r="T141" s="140">
        <v>0</v>
      </c>
      <c r="U141" s="140">
        <v>0</v>
      </c>
      <c r="V141" s="140">
        <v>0</v>
      </c>
      <c r="W141" s="140">
        <v>0</v>
      </c>
      <c r="X141" s="140">
        <v>0</v>
      </c>
      <c r="Y141" s="140"/>
      <c r="Z141" s="140"/>
      <c r="AA141" s="140">
        <v>3</v>
      </c>
      <c r="AB141" s="140"/>
      <c r="AC141" s="140"/>
      <c r="AD141" s="321">
        <v>2022</v>
      </c>
      <c r="AE141" s="481">
        <v>1</v>
      </c>
      <c r="AG141" s="140" t="s">
        <v>1013</v>
      </c>
      <c r="AH141" s="140"/>
      <c r="AI141" s="140">
        <v>1</v>
      </c>
      <c r="AJ141" s="140"/>
      <c r="AK141" s="140"/>
      <c r="AL141" s="140" t="s">
        <v>314</v>
      </c>
      <c r="AM141" s="140" t="s">
        <v>1014</v>
      </c>
      <c r="AN141" s="140" t="s">
        <v>1748</v>
      </c>
      <c r="AO141" s="140"/>
      <c r="AP141" s="140"/>
      <c r="AQ141" s="140"/>
      <c r="AR141" s="140"/>
      <c r="AS141" s="124" t="s">
        <v>1749</v>
      </c>
      <c r="AT141" s="140"/>
      <c r="AU141" s="351" t="s">
        <v>1750</v>
      </c>
      <c r="AV141" s="140" t="s">
        <v>1382</v>
      </c>
      <c r="AW141" s="140" t="s">
        <v>910</v>
      </c>
      <c r="AX141" s="140" t="s">
        <v>1272</v>
      </c>
    </row>
    <row r="142" spans="1:50" s="172" customFormat="1" ht="100.5" customHeight="1">
      <c r="A142" s="249"/>
      <c r="B142" s="249"/>
      <c r="C142" s="249">
        <v>39</v>
      </c>
      <c r="D142" s="249">
        <v>1093734</v>
      </c>
      <c r="E142" s="172">
        <v>64</v>
      </c>
      <c r="F142" s="172">
        <v>40</v>
      </c>
      <c r="G142" s="172">
        <v>36791</v>
      </c>
      <c r="I142" s="251" t="s">
        <v>1015</v>
      </c>
      <c r="J142" s="414" t="s">
        <v>278</v>
      </c>
      <c r="K142" s="414"/>
      <c r="L142" s="251" t="s">
        <v>1016</v>
      </c>
      <c r="M142" s="251" t="s">
        <v>1017</v>
      </c>
      <c r="N142" s="251"/>
      <c r="O142" s="251"/>
      <c r="P142" s="251">
        <v>0</v>
      </c>
      <c r="Q142" s="251">
        <v>0</v>
      </c>
      <c r="R142" s="251">
        <v>0</v>
      </c>
      <c r="S142" s="251">
        <v>0</v>
      </c>
      <c r="T142" s="251">
        <v>0</v>
      </c>
      <c r="U142" s="251">
        <v>1</v>
      </c>
      <c r="V142" s="251">
        <v>0</v>
      </c>
      <c r="W142" s="251">
        <v>0</v>
      </c>
      <c r="X142" s="251">
        <v>0</v>
      </c>
      <c r="Y142" s="251"/>
      <c r="Z142" s="251"/>
      <c r="AA142" s="251">
        <v>3</v>
      </c>
      <c r="AB142" s="251"/>
      <c r="AC142" s="251"/>
      <c r="AD142" s="312">
        <v>2016</v>
      </c>
      <c r="AE142" s="483">
        <v>0</v>
      </c>
      <c r="AG142" s="251" t="s">
        <v>1019</v>
      </c>
      <c r="AH142" s="251"/>
      <c r="AI142" s="251">
        <v>3</v>
      </c>
      <c r="AJ142" s="251">
        <v>1</v>
      </c>
      <c r="AK142" s="251">
        <v>1</v>
      </c>
      <c r="AL142" s="251" t="s">
        <v>234</v>
      </c>
      <c r="AM142" s="251" t="s">
        <v>234</v>
      </c>
      <c r="AN142" s="251" t="s">
        <v>1751</v>
      </c>
      <c r="AO142" s="251"/>
      <c r="AP142" s="251"/>
      <c r="AQ142" s="251"/>
      <c r="AR142" s="251"/>
      <c r="AS142" s="343" t="s">
        <v>1752</v>
      </c>
      <c r="AT142" s="251" t="s">
        <v>1604</v>
      </c>
      <c r="AU142" s="252" t="s">
        <v>1753</v>
      </c>
      <c r="AV142" s="251" t="s">
        <v>1382</v>
      </c>
      <c r="AW142" s="251" t="s">
        <v>910</v>
      </c>
      <c r="AX142" s="251" t="s">
        <v>1272</v>
      </c>
    </row>
    <row r="143" spans="1:50" s="162" customFormat="1" ht="100.5" customHeight="1">
      <c r="A143" s="294" t="s">
        <v>1020</v>
      </c>
      <c r="B143" s="294" t="s">
        <v>1021</v>
      </c>
      <c r="C143" s="294">
        <v>40</v>
      </c>
      <c r="D143" s="294">
        <v>5282634</v>
      </c>
      <c r="E143" s="162">
        <v>60</v>
      </c>
      <c r="F143" s="162">
        <v>31</v>
      </c>
      <c r="G143" s="162">
        <v>32635</v>
      </c>
      <c r="H143" s="162">
        <v>1</v>
      </c>
      <c r="I143" s="161" t="s">
        <v>1022</v>
      </c>
      <c r="J143" s="234" t="s">
        <v>278</v>
      </c>
      <c r="K143" s="234"/>
      <c r="L143" s="161" t="s">
        <v>1023</v>
      </c>
      <c r="M143" s="161" t="s">
        <v>1024</v>
      </c>
      <c r="N143" s="161"/>
      <c r="O143" s="161">
        <v>3</v>
      </c>
      <c r="P143" s="161">
        <v>0</v>
      </c>
      <c r="Q143" s="161">
        <v>0</v>
      </c>
      <c r="R143" s="161">
        <v>0</v>
      </c>
      <c r="S143" s="161">
        <v>0</v>
      </c>
      <c r="T143" s="161">
        <v>1</v>
      </c>
      <c r="U143" s="161">
        <v>0</v>
      </c>
      <c r="V143" s="161">
        <v>0</v>
      </c>
      <c r="W143" s="161">
        <v>0</v>
      </c>
      <c r="X143" s="161">
        <v>0</v>
      </c>
      <c r="Y143" s="161"/>
      <c r="Z143" s="161"/>
      <c r="AA143" s="161">
        <v>5.4</v>
      </c>
      <c r="AB143" s="161"/>
      <c r="AC143" s="161"/>
      <c r="AD143" s="310">
        <v>2002</v>
      </c>
      <c r="AE143" s="493">
        <v>0</v>
      </c>
      <c r="AF143" s="317" t="s">
        <v>770</v>
      </c>
      <c r="AG143" s="161" t="s">
        <v>1026</v>
      </c>
      <c r="AH143" s="161" t="s">
        <v>763</v>
      </c>
      <c r="AI143" s="161">
        <v>3</v>
      </c>
      <c r="AJ143" s="161">
        <v>2</v>
      </c>
      <c r="AK143" s="161">
        <v>1</v>
      </c>
      <c r="AL143" s="161" t="s">
        <v>1027</v>
      </c>
      <c r="AM143" s="161" t="s">
        <v>386</v>
      </c>
      <c r="AN143" s="21" t="s">
        <v>1754</v>
      </c>
      <c r="AO143" s="161"/>
      <c r="AP143" s="161"/>
      <c r="AQ143" s="161"/>
      <c r="AR143" s="161"/>
      <c r="AS143" s="161"/>
      <c r="AT143" s="161"/>
      <c r="AU143" s="21" t="s">
        <v>1755</v>
      </c>
      <c r="AV143" s="161" t="s">
        <v>1382</v>
      </c>
      <c r="AW143" s="161" t="s">
        <v>910</v>
      </c>
      <c r="AX143" s="161" t="s">
        <v>1272</v>
      </c>
    </row>
    <row r="144" spans="1:50" s="198" customFormat="1" ht="100.5" customHeight="1">
      <c r="A144" s="236" t="s">
        <v>1028</v>
      </c>
      <c r="B144" s="236" t="s">
        <v>1029</v>
      </c>
      <c r="C144" s="236">
        <v>41</v>
      </c>
      <c r="D144" s="236">
        <v>909824</v>
      </c>
      <c r="E144" s="198">
        <v>73</v>
      </c>
      <c r="F144" s="198">
        <v>26</v>
      </c>
      <c r="G144" s="198">
        <v>32029</v>
      </c>
      <c r="H144" s="329">
        <v>2</v>
      </c>
      <c r="I144" s="136" t="s">
        <v>1036</v>
      </c>
      <c r="J144" s="136" t="s">
        <v>1756</v>
      </c>
      <c r="K144" s="136"/>
      <c r="L144" s="136" t="s">
        <v>1037</v>
      </c>
      <c r="M144" s="136" t="s">
        <v>1038</v>
      </c>
      <c r="N144" s="136"/>
      <c r="O144" s="136"/>
      <c r="P144" s="136">
        <v>9</v>
      </c>
      <c r="Q144" s="136">
        <v>1</v>
      </c>
      <c r="R144" s="136">
        <v>0</v>
      </c>
      <c r="S144" s="136">
        <v>0</v>
      </c>
      <c r="T144" s="136">
        <v>0</v>
      </c>
      <c r="U144" s="136">
        <v>0</v>
      </c>
      <c r="V144" s="136">
        <v>0</v>
      </c>
      <c r="W144" s="136">
        <v>0</v>
      </c>
      <c r="X144" s="136">
        <v>1</v>
      </c>
      <c r="Y144" s="136"/>
      <c r="Z144" s="136"/>
      <c r="AA144" s="136">
        <v>6.7</v>
      </c>
      <c r="AB144" s="136"/>
      <c r="AC144" s="136"/>
      <c r="AD144" s="138">
        <v>2021</v>
      </c>
      <c r="AE144" s="470">
        <v>1</v>
      </c>
      <c r="AF144" s="122" t="s">
        <v>1039</v>
      </c>
      <c r="AG144" s="136" t="s">
        <v>1040</v>
      </c>
      <c r="AH144" s="136" t="s">
        <v>153</v>
      </c>
      <c r="AI144" s="136">
        <v>3</v>
      </c>
      <c r="AJ144" s="136">
        <v>2</v>
      </c>
      <c r="AK144" s="136">
        <v>0</v>
      </c>
      <c r="AL144" s="136" t="s">
        <v>1041</v>
      </c>
      <c r="AM144" s="136" t="s">
        <v>260</v>
      </c>
      <c r="AN144" s="120" t="s">
        <v>1757</v>
      </c>
      <c r="AO144" s="140"/>
      <c r="AP144" s="140"/>
      <c r="AQ144" s="140"/>
      <c r="AR144" s="140"/>
      <c r="AS144" s="140"/>
      <c r="AT144" s="140" t="s">
        <v>1758</v>
      </c>
      <c r="AU144" s="303" t="s">
        <v>1759</v>
      </c>
      <c r="AV144" s="140" t="s">
        <v>1377</v>
      </c>
      <c r="AW144" s="140" t="s">
        <v>910</v>
      </c>
      <c r="AX144" s="140" t="s">
        <v>1272</v>
      </c>
    </row>
    <row r="145" spans="1:50" s="341" customFormat="1" ht="100.5" customHeight="1">
      <c r="A145" s="340"/>
      <c r="B145" s="340"/>
      <c r="C145" s="340">
        <v>41</v>
      </c>
      <c r="D145" s="340">
        <v>909824</v>
      </c>
      <c r="E145" s="172">
        <v>73</v>
      </c>
      <c r="F145" s="172">
        <v>26</v>
      </c>
      <c r="G145" s="172">
        <v>32029</v>
      </c>
      <c r="I145" s="409" t="s">
        <v>1030</v>
      </c>
      <c r="J145" s="409"/>
      <c r="K145" s="409"/>
      <c r="L145" s="409" t="s">
        <v>1031</v>
      </c>
      <c r="M145" s="409" t="s">
        <v>1032</v>
      </c>
      <c r="N145" s="409"/>
      <c r="O145" s="409"/>
      <c r="P145" s="409">
        <v>6</v>
      </c>
      <c r="Q145" s="409">
        <v>1</v>
      </c>
      <c r="R145" s="409">
        <v>0</v>
      </c>
      <c r="S145" s="409">
        <v>0</v>
      </c>
      <c r="T145" s="409">
        <v>0</v>
      </c>
      <c r="U145" s="409">
        <v>0</v>
      </c>
      <c r="V145" s="409">
        <v>0</v>
      </c>
      <c r="W145" s="409">
        <v>0</v>
      </c>
      <c r="X145" s="409">
        <v>0</v>
      </c>
      <c r="Y145" s="409"/>
      <c r="Z145" s="409"/>
      <c r="AA145" s="409">
        <v>6.7</v>
      </c>
      <c r="AB145" s="409"/>
      <c r="AC145" s="409"/>
      <c r="AD145" s="407">
        <v>2004</v>
      </c>
      <c r="AE145" s="507">
        <v>0</v>
      </c>
      <c r="AF145" s="415" t="s">
        <v>1033</v>
      </c>
      <c r="AG145" s="409" t="s">
        <v>1034</v>
      </c>
      <c r="AH145" s="409" t="s">
        <v>153</v>
      </c>
      <c r="AI145" s="409">
        <v>3</v>
      </c>
      <c r="AJ145" s="409">
        <v>1</v>
      </c>
      <c r="AK145" s="409">
        <v>1</v>
      </c>
      <c r="AL145" s="409" t="s">
        <v>174</v>
      </c>
      <c r="AM145" s="409" t="s">
        <v>1035</v>
      </c>
      <c r="AN145" s="252" t="s">
        <v>1760</v>
      </c>
      <c r="AO145" s="343"/>
      <c r="AP145" s="343"/>
      <c r="AQ145" s="343"/>
      <c r="AR145" s="343"/>
      <c r="AS145" s="343"/>
      <c r="AT145" s="343" t="s">
        <v>1761</v>
      </c>
      <c r="AU145" s="252" t="s">
        <v>1762</v>
      </c>
      <c r="AV145" s="343"/>
      <c r="AW145" s="343" t="s">
        <v>1272</v>
      </c>
      <c r="AX145" s="343" t="s">
        <v>1271</v>
      </c>
    </row>
    <row r="146" spans="1:50" s="153" customFormat="1" ht="100.5" customHeight="1">
      <c r="A146" s="275" t="s">
        <v>1042</v>
      </c>
      <c r="B146" s="275" t="s">
        <v>1043</v>
      </c>
      <c r="C146" s="275">
        <v>42</v>
      </c>
      <c r="D146" s="275">
        <v>7051339</v>
      </c>
      <c r="E146" s="153">
        <v>53</v>
      </c>
      <c r="F146" s="153">
        <v>18</v>
      </c>
      <c r="G146" s="153">
        <v>26852</v>
      </c>
      <c r="H146" s="153">
        <v>2</v>
      </c>
      <c r="I146" s="23" t="s">
        <v>1050</v>
      </c>
      <c r="J146" s="17" t="s">
        <v>1763</v>
      </c>
      <c r="K146" s="17"/>
      <c r="L146" s="23" t="s">
        <v>1051</v>
      </c>
      <c r="M146" s="23" t="s">
        <v>1052</v>
      </c>
      <c r="N146" s="23"/>
      <c r="O146" s="23"/>
      <c r="P146" s="23">
        <v>4</v>
      </c>
      <c r="Q146" s="23">
        <v>1</v>
      </c>
      <c r="R146" s="23">
        <v>0</v>
      </c>
      <c r="S146" s="23">
        <v>0</v>
      </c>
      <c r="T146" s="23">
        <v>0</v>
      </c>
      <c r="U146" s="23">
        <v>0</v>
      </c>
      <c r="V146" s="23">
        <v>0</v>
      </c>
      <c r="W146" s="23">
        <v>0</v>
      </c>
      <c r="X146" s="23">
        <v>0</v>
      </c>
      <c r="Y146" s="23"/>
      <c r="Z146" s="23"/>
      <c r="AA146" s="23">
        <v>5.9</v>
      </c>
      <c r="AB146" s="23"/>
      <c r="AC146" s="23"/>
      <c r="AD146" s="281">
        <v>2013</v>
      </c>
      <c r="AE146" s="467">
        <v>0</v>
      </c>
      <c r="AF146" s="198"/>
      <c r="AG146" s="23" t="s">
        <v>1053</v>
      </c>
      <c r="AH146" s="23"/>
      <c r="AI146" s="23">
        <v>3</v>
      </c>
      <c r="AJ146" s="23">
        <v>1</v>
      </c>
      <c r="AK146" s="23">
        <v>1</v>
      </c>
      <c r="AL146" s="23" t="s">
        <v>234</v>
      </c>
      <c r="AM146" s="23" t="s">
        <v>1049</v>
      </c>
      <c r="AN146" s="17" t="s">
        <v>1764</v>
      </c>
      <c r="AO146" s="23"/>
      <c r="AP146" s="23"/>
      <c r="AQ146" s="23"/>
      <c r="AR146" s="23"/>
      <c r="AS146" s="23"/>
      <c r="AT146" s="23"/>
      <c r="AU146" s="17" t="s">
        <v>1765</v>
      </c>
      <c r="AV146" s="23" t="s">
        <v>1377</v>
      </c>
      <c r="AW146" s="23" t="s">
        <v>910</v>
      </c>
      <c r="AX146" s="23" t="s">
        <v>1272</v>
      </c>
    </row>
    <row r="147" spans="1:50" s="162" customFormat="1" ht="100.5" customHeight="1">
      <c r="A147" s="294"/>
      <c r="B147" s="294"/>
      <c r="C147" s="294">
        <v>42</v>
      </c>
      <c r="D147" s="294">
        <v>7051339</v>
      </c>
      <c r="E147" s="162">
        <v>53</v>
      </c>
      <c r="F147" s="162">
        <v>18</v>
      </c>
      <c r="G147" s="162">
        <v>26852</v>
      </c>
      <c r="I147" s="161" t="s">
        <v>1044</v>
      </c>
      <c r="J147" s="161" t="s">
        <v>1766</v>
      </c>
      <c r="K147" s="161"/>
      <c r="L147" s="161" t="s">
        <v>1045</v>
      </c>
      <c r="M147" s="161" t="s">
        <v>1046</v>
      </c>
      <c r="N147" s="161"/>
      <c r="O147" s="161"/>
      <c r="P147" s="161">
        <v>0</v>
      </c>
      <c r="Q147" s="161">
        <v>0</v>
      </c>
      <c r="R147" s="161">
        <v>0</v>
      </c>
      <c r="S147" s="161">
        <v>1</v>
      </c>
      <c r="T147" s="161">
        <v>0</v>
      </c>
      <c r="U147" s="161">
        <v>0</v>
      </c>
      <c r="V147" s="161">
        <v>0</v>
      </c>
      <c r="W147" s="161">
        <v>0</v>
      </c>
      <c r="X147" s="161">
        <v>0</v>
      </c>
      <c r="Y147" s="161">
        <v>1</v>
      </c>
      <c r="Z147" s="161"/>
      <c r="AA147" s="161">
        <v>5.9</v>
      </c>
      <c r="AB147" s="161"/>
      <c r="AC147" s="161"/>
      <c r="AD147" s="310">
        <v>2014</v>
      </c>
      <c r="AE147" s="493">
        <v>0</v>
      </c>
      <c r="AF147" s="172"/>
      <c r="AG147" s="161" t="s">
        <v>1048</v>
      </c>
      <c r="AH147" s="161"/>
      <c r="AI147" s="161">
        <v>3</v>
      </c>
      <c r="AJ147" s="161">
        <v>1</v>
      </c>
      <c r="AK147" s="161">
        <v>1</v>
      </c>
      <c r="AL147" s="161" t="s">
        <v>234</v>
      </c>
      <c r="AM147" s="161" t="s">
        <v>1049</v>
      </c>
      <c r="AN147" s="161" t="s">
        <v>1767</v>
      </c>
      <c r="AO147" s="161"/>
      <c r="AP147" s="161"/>
      <c r="AQ147" s="161"/>
      <c r="AR147" s="161"/>
      <c r="AS147" s="161"/>
      <c r="AT147" s="161"/>
      <c r="AU147" s="161" t="s">
        <v>1767</v>
      </c>
      <c r="AV147" s="161" t="s">
        <v>1377</v>
      </c>
      <c r="AW147" s="161" t="s">
        <v>910</v>
      </c>
      <c r="AX147" s="161" t="s">
        <v>1272</v>
      </c>
    </row>
    <row r="148" spans="1:50" s="198" customFormat="1" ht="100.5" customHeight="1">
      <c r="A148" s="236" t="s">
        <v>1054</v>
      </c>
      <c r="B148" s="236" t="s">
        <v>1055</v>
      </c>
      <c r="C148" s="236">
        <v>43</v>
      </c>
      <c r="D148" s="236">
        <v>30029572</v>
      </c>
      <c r="E148" s="198">
        <v>52</v>
      </c>
      <c r="F148" s="198">
        <v>20</v>
      </c>
      <c r="G148" s="198">
        <v>26273</v>
      </c>
      <c r="H148" s="198">
        <v>5</v>
      </c>
      <c r="I148" s="126" t="s">
        <v>1072</v>
      </c>
      <c r="J148" s="126" t="s">
        <v>1768</v>
      </c>
      <c r="K148" s="126"/>
      <c r="L148" s="126" t="s">
        <v>1073</v>
      </c>
      <c r="M148" s="126" t="s">
        <v>1074</v>
      </c>
      <c r="N148" s="126"/>
      <c r="O148" s="126">
        <v>1</v>
      </c>
      <c r="P148" s="126">
        <v>0</v>
      </c>
      <c r="Q148" s="126">
        <v>0</v>
      </c>
      <c r="R148" s="126">
        <v>0</v>
      </c>
      <c r="S148" s="126">
        <v>0</v>
      </c>
      <c r="T148" s="126">
        <v>1</v>
      </c>
      <c r="U148" s="126">
        <v>0</v>
      </c>
      <c r="V148" s="126">
        <v>0</v>
      </c>
      <c r="W148" s="126">
        <v>0</v>
      </c>
      <c r="X148" s="126">
        <v>0</v>
      </c>
      <c r="Y148" s="126"/>
      <c r="Z148" s="126"/>
      <c r="AA148" s="126">
        <v>4.8</v>
      </c>
      <c r="AB148" s="126"/>
      <c r="AC148" s="126"/>
      <c r="AD148" s="268">
        <v>2003</v>
      </c>
      <c r="AE148" s="485">
        <v>0</v>
      </c>
      <c r="AG148" s="126" t="s">
        <v>1076</v>
      </c>
      <c r="AH148" s="126"/>
      <c r="AI148" s="126">
        <v>3</v>
      </c>
      <c r="AJ148" s="126">
        <v>3</v>
      </c>
      <c r="AK148" s="126">
        <v>1</v>
      </c>
      <c r="AL148" s="126" t="s">
        <v>174</v>
      </c>
      <c r="AM148" s="327" t="s">
        <v>1077</v>
      </c>
      <c r="AN148" s="125" t="s">
        <v>1769</v>
      </c>
      <c r="AO148" s="126"/>
      <c r="AP148" s="126"/>
      <c r="AQ148" s="126"/>
      <c r="AR148" s="126"/>
      <c r="AS148" s="126" t="s">
        <v>1770</v>
      </c>
      <c r="AT148" s="126" t="s">
        <v>1604</v>
      </c>
      <c r="AU148" s="301" t="s">
        <v>1771</v>
      </c>
      <c r="AV148" s="140" t="s">
        <v>1377</v>
      </c>
      <c r="AW148" s="140" t="s">
        <v>910</v>
      </c>
      <c r="AX148" s="140" t="s">
        <v>1271</v>
      </c>
    </row>
    <row r="149" spans="1:50" s="198" customFormat="1" ht="100.5" customHeight="1">
      <c r="A149" s="236"/>
      <c r="B149" s="236"/>
      <c r="C149" s="236">
        <v>43</v>
      </c>
      <c r="D149" s="236">
        <v>30029572</v>
      </c>
      <c r="E149" s="198">
        <v>52</v>
      </c>
      <c r="F149" s="198">
        <v>20</v>
      </c>
      <c r="G149" s="198">
        <v>26273</v>
      </c>
      <c r="I149" s="140" t="s">
        <v>1067</v>
      </c>
      <c r="J149" s="126" t="s">
        <v>1772</v>
      </c>
      <c r="K149" s="126"/>
      <c r="L149" s="126" t="s">
        <v>1068</v>
      </c>
      <c r="M149" s="126" t="s">
        <v>1069</v>
      </c>
      <c r="N149" s="126"/>
      <c r="O149" s="126"/>
      <c r="P149" s="126">
        <v>4</v>
      </c>
      <c r="Q149" s="126">
        <v>1</v>
      </c>
      <c r="R149" s="126">
        <v>0</v>
      </c>
      <c r="S149" s="126">
        <v>0</v>
      </c>
      <c r="T149" s="126">
        <v>0</v>
      </c>
      <c r="U149" s="126">
        <v>0</v>
      </c>
      <c r="V149" s="126">
        <v>0</v>
      </c>
      <c r="W149" s="126">
        <v>0</v>
      </c>
      <c r="X149" s="126">
        <v>0</v>
      </c>
      <c r="Y149" s="126"/>
      <c r="Z149" s="126"/>
      <c r="AA149" s="126">
        <v>4.8</v>
      </c>
      <c r="AB149" s="126"/>
      <c r="AC149" s="126"/>
      <c r="AD149" s="268">
        <v>2013</v>
      </c>
      <c r="AE149" s="485">
        <v>0</v>
      </c>
      <c r="AG149" s="126" t="s">
        <v>1070</v>
      </c>
      <c r="AH149" s="126"/>
      <c r="AI149" s="126">
        <v>3</v>
      </c>
      <c r="AJ149" s="126">
        <v>1</v>
      </c>
      <c r="AK149" s="126">
        <v>1</v>
      </c>
      <c r="AL149" s="126" t="s">
        <v>174</v>
      </c>
      <c r="AM149" s="141" t="s">
        <v>1773</v>
      </c>
      <c r="AN149" s="125" t="s">
        <v>1774</v>
      </c>
      <c r="AO149" s="126"/>
      <c r="AP149" s="126"/>
      <c r="AQ149" s="126"/>
      <c r="AR149" s="126"/>
      <c r="AS149" s="126"/>
      <c r="AT149" s="327"/>
      <c r="AU149" s="248" t="s">
        <v>1775</v>
      </c>
      <c r="AV149" s="140" t="s">
        <v>1377</v>
      </c>
      <c r="AW149" s="140" t="s">
        <v>910</v>
      </c>
      <c r="AX149" s="140" t="s">
        <v>1439</v>
      </c>
    </row>
    <row r="150" spans="1:50" s="198" customFormat="1" ht="100.5" customHeight="1">
      <c r="A150" s="236"/>
      <c r="B150" s="236"/>
      <c r="C150" s="236">
        <v>43</v>
      </c>
      <c r="D150" s="236">
        <v>30029572</v>
      </c>
      <c r="E150" s="198">
        <v>52</v>
      </c>
      <c r="F150" s="198">
        <v>20</v>
      </c>
      <c r="G150" s="198">
        <v>26273</v>
      </c>
      <c r="I150" s="140" t="s">
        <v>1062</v>
      </c>
      <c r="J150" s="327" t="s">
        <v>1776</v>
      </c>
      <c r="K150" s="327"/>
      <c r="L150" s="126" t="s">
        <v>1063</v>
      </c>
      <c r="M150" s="126" t="s">
        <v>1064</v>
      </c>
      <c r="N150" s="126"/>
      <c r="O150" s="126"/>
      <c r="P150" s="126">
        <v>1</v>
      </c>
      <c r="Q150" s="126">
        <v>1</v>
      </c>
      <c r="R150" s="126">
        <v>0</v>
      </c>
      <c r="S150" s="126">
        <v>0</v>
      </c>
      <c r="T150" s="126">
        <v>0</v>
      </c>
      <c r="U150" s="126">
        <v>0</v>
      </c>
      <c r="V150" s="126">
        <v>0</v>
      </c>
      <c r="W150" s="126">
        <v>0</v>
      </c>
      <c r="X150" s="126">
        <v>1</v>
      </c>
      <c r="Y150" s="126"/>
      <c r="Z150" s="126"/>
      <c r="AA150" s="126">
        <v>4.8</v>
      </c>
      <c r="AB150" s="126"/>
      <c r="AC150" s="126"/>
      <c r="AD150" s="268">
        <v>2016</v>
      </c>
      <c r="AE150" s="485">
        <v>0</v>
      </c>
      <c r="AG150" s="126" t="s">
        <v>1065</v>
      </c>
      <c r="AH150" s="126"/>
      <c r="AI150" s="126">
        <v>3</v>
      </c>
      <c r="AJ150" s="126">
        <v>4</v>
      </c>
      <c r="AK150" s="126">
        <v>0</v>
      </c>
      <c r="AL150" s="126" t="s">
        <v>234</v>
      </c>
      <c r="AM150" s="325" t="s">
        <v>1066</v>
      </c>
      <c r="AN150" s="125" t="s">
        <v>1777</v>
      </c>
      <c r="AO150" s="126"/>
      <c r="AP150" s="126"/>
      <c r="AQ150" s="126"/>
      <c r="AR150" s="126"/>
      <c r="AS150" s="126"/>
      <c r="AT150" s="124"/>
      <c r="AU150" s="248" t="s">
        <v>1775</v>
      </c>
      <c r="AV150" s="140" t="s">
        <v>1377</v>
      </c>
      <c r="AW150" s="140" t="s">
        <v>910</v>
      </c>
      <c r="AX150" s="140" t="s">
        <v>1439</v>
      </c>
    </row>
    <row r="151" spans="1:50" ht="100.5" customHeight="1">
      <c r="A151" s="416"/>
      <c r="B151" s="416"/>
      <c r="C151" s="416">
        <v>43</v>
      </c>
      <c r="D151" s="416">
        <v>30029572</v>
      </c>
      <c r="E151" s="198">
        <v>52</v>
      </c>
      <c r="F151" s="198">
        <v>20</v>
      </c>
      <c r="G151" s="198">
        <v>26273</v>
      </c>
      <c r="H151" s="128"/>
      <c r="I151" s="126" t="s">
        <v>1078</v>
      </c>
      <c r="J151" s="126" t="s">
        <v>1778</v>
      </c>
      <c r="K151" s="126"/>
      <c r="L151" s="126" t="s">
        <v>1079</v>
      </c>
      <c r="M151" s="126" t="s">
        <v>1080</v>
      </c>
      <c r="N151" s="126"/>
      <c r="O151" s="126"/>
      <c r="P151" s="126">
        <v>0</v>
      </c>
      <c r="Q151" s="126">
        <v>0</v>
      </c>
      <c r="R151" s="126">
        <v>0</v>
      </c>
      <c r="S151" s="126">
        <v>1</v>
      </c>
      <c r="T151" s="126">
        <v>0</v>
      </c>
      <c r="U151" s="126">
        <v>0</v>
      </c>
      <c r="V151" s="126">
        <v>0</v>
      </c>
      <c r="W151" s="126">
        <v>0</v>
      </c>
      <c r="X151" s="126">
        <v>1</v>
      </c>
      <c r="Y151" s="126"/>
      <c r="Z151" s="126"/>
      <c r="AA151" s="126">
        <v>4.8</v>
      </c>
      <c r="AB151" s="126"/>
      <c r="AC151" s="126"/>
      <c r="AD151" s="268">
        <v>2016</v>
      </c>
      <c r="AE151" s="485">
        <v>0</v>
      </c>
      <c r="AG151" s="126" t="s">
        <v>1779</v>
      </c>
      <c r="AH151" s="126"/>
      <c r="AI151" s="126">
        <v>3</v>
      </c>
      <c r="AJ151" s="126">
        <v>1</v>
      </c>
      <c r="AK151" s="126">
        <v>1</v>
      </c>
      <c r="AL151" s="126" t="s">
        <v>234</v>
      </c>
      <c r="AM151" s="753" t="s">
        <v>1780</v>
      </c>
      <c r="AN151" s="125" t="s">
        <v>1781</v>
      </c>
      <c r="AO151" s="126"/>
      <c r="AP151" s="126"/>
      <c r="AQ151" s="126"/>
      <c r="AR151" s="126"/>
      <c r="AS151" s="126"/>
      <c r="AT151" s="126"/>
      <c r="AU151" s="417" t="s">
        <v>1775</v>
      </c>
      <c r="AV151" s="126" t="s">
        <v>1377</v>
      </c>
      <c r="AW151" s="126" t="s">
        <v>910</v>
      </c>
      <c r="AX151" s="126" t="s">
        <v>1439</v>
      </c>
    </row>
    <row r="152" spans="1:50" s="172" customFormat="1" ht="100.5" customHeight="1">
      <c r="A152" s="249"/>
      <c r="B152" s="249"/>
      <c r="C152" s="249">
        <v>43</v>
      </c>
      <c r="D152" s="249">
        <v>30029572</v>
      </c>
      <c r="E152" s="172">
        <v>52</v>
      </c>
      <c r="F152" s="172">
        <v>20</v>
      </c>
      <c r="G152" s="172">
        <v>26273</v>
      </c>
      <c r="I152" s="169" t="s">
        <v>1056</v>
      </c>
      <c r="J152" s="169" t="s">
        <v>374</v>
      </c>
      <c r="K152" s="169"/>
      <c r="L152" s="169" t="s">
        <v>1057</v>
      </c>
      <c r="M152" s="758" t="s">
        <v>1782</v>
      </c>
      <c r="N152" s="758"/>
      <c r="O152" s="758">
        <v>3</v>
      </c>
      <c r="P152" s="758">
        <v>0</v>
      </c>
      <c r="Q152" s="758">
        <v>0</v>
      </c>
      <c r="R152" s="758">
        <v>0</v>
      </c>
      <c r="S152" s="758">
        <v>0</v>
      </c>
      <c r="T152" s="758">
        <v>1</v>
      </c>
      <c r="U152" s="758">
        <v>0</v>
      </c>
      <c r="V152" s="758">
        <v>0</v>
      </c>
      <c r="W152" s="758">
        <v>0</v>
      </c>
      <c r="X152" s="758">
        <v>0</v>
      </c>
      <c r="Y152" s="758"/>
      <c r="Z152" s="758"/>
      <c r="AA152" s="126">
        <v>4.8</v>
      </c>
      <c r="AB152" s="758"/>
      <c r="AC152" s="758"/>
      <c r="AD152" s="171">
        <v>2020</v>
      </c>
      <c r="AE152" s="473">
        <v>1</v>
      </c>
      <c r="AG152" s="169" t="s">
        <v>1060</v>
      </c>
      <c r="AH152" s="169"/>
      <c r="AI152" s="169">
        <v>1</v>
      </c>
      <c r="AJ152" s="169">
        <v>1</v>
      </c>
      <c r="AK152" s="169">
        <v>1</v>
      </c>
      <c r="AL152" s="169" t="s">
        <v>119</v>
      </c>
      <c r="AM152" s="758" t="s">
        <v>1783</v>
      </c>
      <c r="AN152" s="175" t="s">
        <v>1784</v>
      </c>
      <c r="AO152" s="169"/>
      <c r="AP152" s="169"/>
      <c r="AQ152" s="169"/>
      <c r="AR152" s="169"/>
      <c r="AS152" s="169" t="s">
        <v>1785</v>
      </c>
      <c r="AT152" s="169" t="s">
        <v>1786</v>
      </c>
      <c r="AU152" s="418" t="s">
        <v>1787</v>
      </c>
      <c r="AV152" s="251" t="s">
        <v>1377</v>
      </c>
      <c r="AW152" s="251" t="s">
        <v>910</v>
      </c>
      <c r="AX152" s="251" t="s">
        <v>1439</v>
      </c>
    </row>
    <row r="153" spans="1:50" s="153" customFormat="1" ht="100.5" customHeight="1">
      <c r="A153" s="275" t="s">
        <v>1083</v>
      </c>
      <c r="B153" s="275" t="s">
        <v>1084</v>
      </c>
      <c r="C153" s="275">
        <v>44</v>
      </c>
      <c r="D153" s="275">
        <v>3380800</v>
      </c>
      <c r="E153" s="153">
        <v>39</v>
      </c>
      <c r="F153" s="153">
        <v>10</v>
      </c>
      <c r="G153" s="153">
        <v>18344</v>
      </c>
      <c r="H153" s="153">
        <v>2</v>
      </c>
      <c r="I153" s="23" t="s">
        <v>1085</v>
      </c>
      <c r="J153" s="23" t="s">
        <v>1788</v>
      </c>
      <c r="K153" s="23"/>
      <c r="L153" s="23" t="s">
        <v>1086</v>
      </c>
      <c r="M153" s="23" t="s">
        <v>1087</v>
      </c>
      <c r="N153" s="23"/>
      <c r="O153" s="23"/>
      <c r="P153" s="23">
        <v>9</v>
      </c>
      <c r="Q153" s="23">
        <v>1</v>
      </c>
      <c r="R153" s="23">
        <v>0</v>
      </c>
      <c r="S153" s="23">
        <v>0</v>
      </c>
      <c r="T153" s="23">
        <v>0</v>
      </c>
      <c r="U153" s="23">
        <v>0</v>
      </c>
      <c r="V153" s="23">
        <v>0</v>
      </c>
      <c r="W153" s="23">
        <v>0</v>
      </c>
      <c r="X153" s="23">
        <v>1</v>
      </c>
      <c r="Y153" s="23"/>
      <c r="Z153" s="23"/>
      <c r="AA153" s="23">
        <v>4.2</v>
      </c>
      <c r="AB153" s="23"/>
      <c r="AC153" s="23"/>
      <c r="AD153" s="281">
        <v>2021</v>
      </c>
      <c r="AE153" s="467">
        <v>1</v>
      </c>
      <c r="AF153" s="198"/>
      <c r="AG153" s="23" t="s">
        <v>1089</v>
      </c>
      <c r="AH153" s="23"/>
      <c r="AI153" s="23">
        <v>2</v>
      </c>
      <c r="AJ153" s="23">
        <v>1</v>
      </c>
      <c r="AK153" s="23">
        <v>1</v>
      </c>
      <c r="AL153" s="23" t="s">
        <v>1090</v>
      </c>
      <c r="AM153" s="23" t="s">
        <v>1049</v>
      </c>
      <c r="AN153" s="17" t="s">
        <v>1789</v>
      </c>
      <c r="AO153" s="23"/>
      <c r="AP153" s="23"/>
      <c r="AQ153" s="23"/>
      <c r="AR153" s="23"/>
      <c r="AS153" s="23"/>
      <c r="AT153" s="23" t="s">
        <v>1790</v>
      </c>
      <c r="AU153" s="17" t="s">
        <v>1791</v>
      </c>
      <c r="AV153" s="23" t="s">
        <v>1377</v>
      </c>
      <c r="AW153" s="23" t="s">
        <v>910</v>
      </c>
      <c r="AX153" s="23" t="s">
        <v>1272</v>
      </c>
    </row>
    <row r="154" spans="1:50" s="162" customFormat="1" ht="100.5" customHeight="1">
      <c r="A154" s="294"/>
      <c r="B154" s="294"/>
      <c r="C154" s="294">
        <v>44</v>
      </c>
      <c r="D154" s="294">
        <v>3380800</v>
      </c>
      <c r="E154" s="162">
        <v>39</v>
      </c>
      <c r="F154" s="162">
        <v>10</v>
      </c>
      <c r="G154" s="162">
        <v>18344</v>
      </c>
      <c r="I154" s="161" t="s">
        <v>1091</v>
      </c>
      <c r="J154" s="161" t="s">
        <v>1792</v>
      </c>
      <c r="K154" s="161"/>
      <c r="L154" s="161" t="s">
        <v>1092</v>
      </c>
      <c r="M154" s="759" t="s">
        <v>1793</v>
      </c>
      <c r="N154" s="759"/>
      <c r="O154" s="759"/>
      <c r="P154" s="759">
        <v>1</v>
      </c>
      <c r="Q154" s="759">
        <v>1</v>
      </c>
      <c r="R154" s="759">
        <v>0</v>
      </c>
      <c r="S154" s="759">
        <v>0</v>
      </c>
      <c r="T154" s="759">
        <v>0</v>
      </c>
      <c r="U154" s="759">
        <v>0</v>
      </c>
      <c r="V154" s="759">
        <v>0</v>
      </c>
      <c r="W154" s="759">
        <v>1</v>
      </c>
      <c r="X154" s="759">
        <v>1</v>
      </c>
      <c r="Y154" s="759"/>
      <c r="Z154" s="759"/>
      <c r="AA154" s="759">
        <v>4.2</v>
      </c>
      <c r="AB154" s="759"/>
      <c r="AC154" s="759"/>
      <c r="AD154" s="310">
        <v>2015</v>
      </c>
      <c r="AE154" s="493">
        <v>0</v>
      </c>
      <c r="AF154" s="172"/>
      <c r="AG154" s="161" t="s">
        <v>1094</v>
      </c>
      <c r="AH154" s="161"/>
      <c r="AI154" s="161">
        <v>3</v>
      </c>
      <c r="AJ154" s="161">
        <v>1</v>
      </c>
      <c r="AK154" s="161">
        <v>1</v>
      </c>
      <c r="AL154" s="161" t="s">
        <v>234</v>
      </c>
      <c r="AM154" s="161" t="s">
        <v>1049</v>
      </c>
      <c r="AN154" s="161" t="s">
        <v>1794</v>
      </c>
      <c r="AO154" s="161"/>
      <c r="AP154" s="161"/>
      <c r="AQ154" s="161"/>
      <c r="AR154" s="161"/>
      <c r="AS154" s="161"/>
      <c r="AT154" s="161" t="s">
        <v>1790</v>
      </c>
      <c r="AU154" s="21" t="s">
        <v>1791</v>
      </c>
      <c r="AV154" s="161" t="s">
        <v>1377</v>
      </c>
      <c r="AW154" s="161" t="s">
        <v>910</v>
      </c>
      <c r="AX154" s="161" t="s">
        <v>1272</v>
      </c>
    </row>
    <row r="155" spans="1:50" s="198" customFormat="1" ht="100.5" customHeight="1">
      <c r="A155" s="236" t="s">
        <v>1095</v>
      </c>
      <c r="B155" s="236" t="s">
        <v>1096</v>
      </c>
      <c r="C155" s="236">
        <v>45</v>
      </c>
      <c r="D155" s="236">
        <v>647064</v>
      </c>
      <c r="E155" s="198">
        <v>57</v>
      </c>
      <c r="F155" s="198">
        <v>40</v>
      </c>
      <c r="G155" s="198">
        <v>34866</v>
      </c>
      <c r="H155" s="198">
        <v>10</v>
      </c>
      <c r="I155" s="140" t="s">
        <v>1101</v>
      </c>
      <c r="J155" s="419" t="s">
        <v>1795</v>
      </c>
      <c r="K155" s="126" t="s">
        <v>1796</v>
      </c>
      <c r="L155" s="140" t="s">
        <v>1102</v>
      </c>
      <c r="M155" s="754" t="s">
        <v>1797</v>
      </c>
      <c r="N155" s="754"/>
      <c r="O155" s="754"/>
      <c r="P155" s="754">
        <v>9</v>
      </c>
      <c r="Q155" s="754">
        <v>1</v>
      </c>
      <c r="R155" s="754">
        <v>0</v>
      </c>
      <c r="S155" s="754">
        <v>0</v>
      </c>
      <c r="T155" s="754">
        <v>0</v>
      </c>
      <c r="U155" s="754">
        <v>0</v>
      </c>
      <c r="V155" s="754">
        <v>0</v>
      </c>
      <c r="W155" s="754">
        <v>0</v>
      </c>
      <c r="X155" s="754">
        <v>0</v>
      </c>
      <c r="Y155" s="754"/>
      <c r="Z155" s="754"/>
      <c r="AA155" s="754">
        <v>5.9</v>
      </c>
      <c r="AB155" s="754"/>
      <c r="AC155" s="754"/>
      <c r="AD155" s="331">
        <v>2022</v>
      </c>
      <c r="AE155" s="495">
        <v>1</v>
      </c>
      <c r="AF155" s="238" t="s">
        <v>1104</v>
      </c>
      <c r="AG155" s="420" t="s">
        <v>1798</v>
      </c>
      <c r="AH155" s="754" t="s">
        <v>153</v>
      </c>
      <c r="AI155" s="754">
        <v>3</v>
      </c>
      <c r="AJ155" s="754">
        <v>2</v>
      </c>
      <c r="AK155" s="754">
        <v>1</v>
      </c>
      <c r="AL155" s="140" t="s">
        <v>234</v>
      </c>
      <c r="AM155" s="140" t="s">
        <v>1106</v>
      </c>
      <c r="AN155" s="120" t="s">
        <v>1799</v>
      </c>
      <c r="AO155" s="140"/>
      <c r="AP155" s="140"/>
      <c r="AQ155" s="140"/>
      <c r="AR155" s="140"/>
      <c r="AS155" s="140"/>
      <c r="AT155" s="140" t="s">
        <v>1604</v>
      </c>
      <c r="AU155" s="120" t="s">
        <v>1800</v>
      </c>
      <c r="AV155" s="140" t="s">
        <v>1377</v>
      </c>
      <c r="AW155" s="140" t="s">
        <v>910</v>
      </c>
      <c r="AX155" s="140" t="s">
        <v>1272</v>
      </c>
    </row>
    <row r="156" spans="1:50" s="422" customFormat="1" ht="100.5" customHeight="1">
      <c r="A156" s="421"/>
      <c r="B156" s="421"/>
      <c r="C156" s="421">
        <v>45</v>
      </c>
      <c r="D156" s="421">
        <v>647064</v>
      </c>
      <c r="E156" s="422">
        <v>57</v>
      </c>
      <c r="F156" s="422">
        <v>40</v>
      </c>
      <c r="G156" s="422">
        <v>34866</v>
      </c>
      <c r="I156" s="241" t="s">
        <v>1127</v>
      </c>
      <c r="J156" s="423" t="s">
        <v>1795</v>
      </c>
      <c r="K156" s="241" t="s">
        <v>1801</v>
      </c>
      <c r="L156" s="241" t="s">
        <v>1128</v>
      </c>
      <c r="M156" s="241" t="s">
        <v>1129</v>
      </c>
      <c r="N156" s="241"/>
      <c r="O156" s="241"/>
      <c r="P156" s="241">
        <v>3</v>
      </c>
      <c r="Q156" s="241">
        <v>1</v>
      </c>
      <c r="R156" s="241">
        <v>0</v>
      </c>
      <c r="S156" s="241">
        <v>0</v>
      </c>
      <c r="T156" s="241">
        <v>0</v>
      </c>
      <c r="U156" s="241">
        <v>0</v>
      </c>
      <c r="V156" s="241">
        <v>0</v>
      </c>
      <c r="W156" s="241">
        <v>0</v>
      </c>
      <c r="X156" s="241">
        <v>1</v>
      </c>
      <c r="Y156" s="241"/>
      <c r="Z156" s="241"/>
      <c r="AA156" s="241">
        <v>5.9</v>
      </c>
      <c r="AB156" s="241"/>
      <c r="AC156" s="241"/>
      <c r="AD156" s="242">
        <v>2022</v>
      </c>
      <c r="AE156" s="480">
        <v>1</v>
      </c>
      <c r="AF156" s="422" t="s">
        <v>1130</v>
      </c>
      <c r="AG156" s="241" t="s">
        <v>1131</v>
      </c>
      <c r="AH156" s="241"/>
      <c r="AI156" s="241">
        <v>3</v>
      </c>
      <c r="AJ156" s="241">
        <v>1</v>
      </c>
      <c r="AK156" s="241">
        <v>1</v>
      </c>
      <c r="AL156" s="241" t="s">
        <v>234</v>
      </c>
      <c r="AM156" s="241" t="s">
        <v>234</v>
      </c>
      <c r="AN156" s="423" t="s">
        <v>1802</v>
      </c>
      <c r="AO156" s="241"/>
      <c r="AP156" s="241"/>
      <c r="AQ156" s="241"/>
      <c r="AR156" s="241"/>
      <c r="AS156" s="241" t="s">
        <v>1803</v>
      </c>
      <c r="AT156" s="241" t="s">
        <v>1804</v>
      </c>
      <c r="AU156" s="423" t="s">
        <v>1805</v>
      </c>
      <c r="AV156" s="241" t="s">
        <v>1377</v>
      </c>
      <c r="AW156" s="241" t="s">
        <v>910</v>
      </c>
      <c r="AX156" s="241" t="s">
        <v>1272</v>
      </c>
    </row>
    <row r="157" spans="1:50" s="198" customFormat="1" ht="100.5" customHeight="1">
      <c r="A157" s="236"/>
      <c r="B157" s="236"/>
      <c r="C157" s="236">
        <v>45</v>
      </c>
      <c r="D157" s="236">
        <v>647064</v>
      </c>
      <c r="E157" s="198">
        <v>57</v>
      </c>
      <c r="F157" s="198">
        <v>40</v>
      </c>
      <c r="G157" s="198">
        <v>34866</v>
      </c>
      <c r="I157" s="140" t="s">
        <v>1122</v>
      </c>
      <c r="J157" s="301" t="s">
        <v>1806</v>
      </c>
      <c r="K157" s="126" t="s">
        <v>1796</v>
      </c>
      <c r="L157" s="140" t="s">
        <v>1123</v>
      </c>
      <c r="M157" s="140" t="s">
        <v>1124</v>
      </c>
      <c r="N157" s="140"/>
      <c r="O157" s="140"/>
      <c r="P157" s="140">
        <v>9</v>
      </c>
      <c r="Q157" s="140">
        <v>1</v>
      </c>
      <c r="R157" s="140">
        <v>0</v>
      </c>
      <c r="S157" s="140">
        <v>0</v>
      </c>
      <c r="T157" s="140">
        <v>0</v>
      </c>
      <c r="U157" s="140">
        <v>0</v>
      </c>
      <c r="V157" s="140">
        <v>0</v>
      </c>
      <c r="W157" s="140">
        <v>0</v>
      </c>
      <c r="X157" s="140">
        <v>1</v>
      </c>
      <c r="Y157" s="140"/>
      <c r="Z157" s="140"/>
      <c r="AA157" s="140">
        <v>5.9</v>
      </c>
      <c r="AB157" s="140"/>
      <c r="AC157" s="140"/>
      <c r="AD157" s="321">
        <v>2022</v>
      </c>
      <c r="AE157" s="481">
        <v>1</v>
      </c>
      <c r="AF157" s="238" t="s">
        <v>1104</v>
      </c>
      <c r="AG157" s="140" t="s">
        <v>1807</v>
      </c>
      <c r="AH157" s="140" t="s">
        <v>153</v>
      </c>
      <c r="AI157" s="140">
        <v>3</v>
      </c>
      <c r="AJ157" s="140">
        <v>2</v>
      </c>
      <c r="AK157" s="140">
        <v>1</v>
      </c>
      <c r="AL157" s="140" t="s">
        <v>234</v>
      </c>
      <c r="AM157" s="140" t="s">
        <v>1106</v>
      </c>
      <c r="AN157" s="120" t="s">
        <v>1808</v>
      </c>
      <c r="AO157" s="140"/>
      <c r="AP157" s="140"/>
      <c r="AQ157" s="140"/>
      <c r="AR157" s="140"/>
      <c r="AS157" s="140"/>
      <c r="AT157" s="140" t="s">
        <v>1804</v>
      </c>
      <c r="AU157" s="120" t="s">
        <v>1805</v>
      </c>
      <c r="AV157" s="140" t="s">
        <v>1377</v>
      </c>
      <c r="AW157" s="140" t="s">
        <v>910</v>
      </c>
      <c r="AX157" s="140" t="s">
        <v>1272</v>
      </c>
    </row>
    <row r="158" spans="1:50" s="198" customFormat="1" ht="100.5" customHeight="1">
      <c r="A158" s="236"/>
      <c r="B158" s="236"/>
      <c r="C158" s="236">
        <v>45</v>
      </c>
      <c r="D158" s="236">
        <v>647064</v>
      </c>
      <c r="E158" s="198">
        <v>57</v>
      </c>
      <c r="F158" s="198">
        <v>40</v>
      </c>
      <c r="G158" s="198">
        <v>34866</v>
      </c>
      <c r="I158" s="126" t="s">
        <v>1097</v>
      </c>
      <c r="J158" s="126" t="s">
        <v>374</v>
      </c>
      <c r="K158" s="126" t="s">
        <v>1809</v>
      </c>
      <c r="L158" s="140" t="s">
        <v>1098</v>
      </c>
      <c r="M158" s="140" t="s">
        <v>1099</v>
      </c>
      <c r="N158" s="140"/>
      <c r="O158" s="140">
        <v>3</v>
      </c>
      <c r="P158" s="140">
        <v>0</v>
      </c>
      <c r="Q158" s="140">
        <v>0</v>
      </c>
      <c r="R158" s="140">
        <v>0</v>
      </c>
      <c r="S158" s="140">
        <v>0</v>
      </c>
      <c r="T158" s="140">
        <v>1</v>
      </c>
      <c r="U158" s="140">
        <v>0</v>
      </c>
      <c r="V158" s="140">
        <v>0</v>
      </c>
      <c r="W158" s="140">
        <v>0</v>
      </c>
      <c r="X158" s="140">
        <v>0</v>
      </c>
      <c r="Y158" s="140"/>
      <c r="Z158" s="140"/>
      <c r="AA158" s="140">
        <v>5.9</v>
      </c>
      <c r="AB158" s="140"/>
      <c r="AC158" s="140"/>
      <c r="AD158" s="321" t="s">
        <v>189</v>
      </c>
      <c r="AE158" s="481">
        <v>0</v>
      </c>
      <c r="AF158" s="238">
        <v>2500</v>
      </c>
      <c r="AG158" s="140" t="s">
        <v>1100</v>
      </c>
      <c r="AH158" s="140" t="s">
        <v>742</v>
      </c>
      <c r="AI158" s="140">
        <v>3</v>
      </c>
      <c r="AJ158" s="140">
        <v>1</v>
      </c>
      <c r="AK158" s="140">
        <v>1</v>
      </c>
      <c r="AL158" s="140" t="s">
        <v>234</v>
      </c>
      <c r="AM158" s="126" t="s">
        <v>174</v>
      </c>
      <c r="AN158" s="120" t="s">
        <v>1810</v>
      </c>
      <c r="AO158" s="140"/>
      <c r="AP158" s="140"/>
      <c r="AQ158" s="140"/>
      <c r="AR158" s="140"/>
      <c r="AS158" s="140"/>
      <c r="AT158" s="140" t="s">
        <v>1811</v>
      </c>
      <c r="AU158" s="303" t="s">
        <v>1812</v>
      </c>
      <c r="AV158" s="140" t="s">
        <v>1382</v>
      </c>
      <c r="AW158" s="140" t="s">
        <v>910</v>
      </c>
      <c r="AX158" s="140" t="s">
        <v>1272</v>
      </c>
    </row>
    <row r="159" spans="1:50" s="198" customFormat="1" ht="100.5" customHeight="1">
      <c r="A159" s="236"/>
      <c r="B159" s="236"/>
      <c r="C159" s="236">
        <v>45</v>
      </c>
      <c r="D159" s="236">
        <v>647064</v>
      </c>
      <c r="E159" s="198">
        <v>57</v>
      </c>
      <c r="F159" s="198">
        <v>40</v>
      </c>
      <c r="G159" s="198">
        <v>34866</v>
      </c>
      <c r="I159" s="126" t="s">
        <v>1146</v>
      </c>
      <c r="J159" s="126" t="s">
        <v>374</v>
      </c>
      <c r="K159" s="126" t="s">
        <v>1674</v>
      </c>
      <c r="L159" s="140" t="s">
        <v>1147</v>
      </c>
      <c r="M159" s="140" t="s">
        <v>1148</v>
      </c>
      <c r="N159" s="140"/>
      <c r="O159" s="140">
        <v>3</v>
      </c>
      <c r="P159" s="140">
        <v>0</v>
      </c>
      <c r="Q159" s="140">
        <v>0</v>
      </c>
      <c r="R159" s="140">
        <v>0</v>
      </c>
      <c r="S159" s="140">
        <v>0</v>
      </c>
      <c r="T159" s="140">
        <v>1</v>
      </c>
      <c r="U159" s="140">
        <v>0</v>
      </c>
      <c r="V159" s="140">
        <v>0</v>
      </c>
      <c r="W159" s="140">
        <v>0</v>
      </c>
      <c r="X159" s="140">
        <v>1</v>
      </c>
      <c r="Y159" s="140"/>
      <c r="Z159" s="140"/>
      <c r="AA159" s="140">
        <v>5.9</v>
      </c>
      <c r="AB159" s="140"/>
      <c r="AC159" s="140"/>
      <c r="AD159" s="321">
        <v>2023</v>
      </c>
      <c r="AE159" s="481">
        <v>1</v>
      </c>
      <c r="AF159" s="238">
        <v>2500</v>
      </c>
      <c r="AG159" s="140" t="s">
        <v>1149</v>
      </c>
      <c r="AH159" s="140" t="s">
        <v>742</v>
      </c>
      <c r="AI159" s="140">
        <v>2</v>
      </c>
      <c r="AJ159" s="140">
        <v>1</v>
      </c>
      <c r="AK159" s="140">
        <v>1</v>
      </c>
      <c r="AL159" s="140" t="s">
        <v>1150</v>
      </c>
      <c r="AM159" s="126" t="s">
        <v>174</v>
      </c>
      <c r="AN159" s="120" t="s">
        <v>1813</v>
      </c>
      <c r="AO159" s="140"/>
      <c r="AP159" s="140"/>
      <c r="AQ159" s="140"/>
      <c r="AR159" s="140"/>
      <c r="AS159" s="140"/>
      <c r="AT159" t="s">
        <v>1814</v>
      </c>
      <c r="AU159" s="303" t="s">
        <v>1815</v>
      </c>
      <c r="AV159" s="140"/>
      <c r="AW159" s="140"/>
      <c r="AX159" s="140"/>
    </row>
    <row r="160" spans="1:50" s="329" customFormat="1" ht="100.5" customHeight="1">
      <c r="A160" s="332"/>
      <c r="B160" s="332"/>
      <c r="C160" s="332">
        <v>45</v>
      </c>
      <c r="D160" s="332">
        <v>647064</v>
      </c>
      <c r="E160" s="198">
        <v>57</v>
      </c>
      <c r="F160" s="198">
        <v>40</v>
      </c>
      <c r="G160" s="198">
        <v>34866</v>
      </c>
      <c r="I160" s="136" t="s">
        <v>1157</v>
      </c>
      <c r="J160" s="424" t="s">
        <v>1816</v>
      </c>
      <c r="K160" s="137" t="s">
        <v>1601</v>
      </c>
      <c r="L160" s="136" t="s">
        <v>1158</v>
      </c>
      <c r="M160" s="136" t="s">
        <v>1817</v>
      </c>
      <c r="N160" s="136"/>
      <c r="O160" s="136"/>
      <c r="P160" s="136">
        <v>7</v>
      </c>
      <c r="Q160" s="136">
        <v>1</v>
      </c>
      <c r="R160" s="136">
        <v>0</v>
      </c>
      <c r="S160" s="136">
        <v>0</v>
      </c>
      <c r="T160" s="136">
        <v>0</v>
      </c>
      <c r="U160" s="136">
        <v>0</v>
      </c>
      <c r="V160" s="136">
        <v>0</v>
      </c>
      <c r="W160" s="136">
        <v>0</v>
      </c>
      <c r="X160" s="136">
        <v>0</v>
      </c>
      <c r="Y160" s="136"/>
      <c r="Z160" s="136"/>
      <c r="AA160" s="136">
        <v>5.9</v>
      </c>
      <c r="AB160" s="136"/>
      <c r="AC160" s="136"/>
      <c r="AD160" s="138">
        <v>2009</v>
      </c>
      <c r="AE160" s="470">
        <v>0</v>
      </c>
      <c r="AF160" s="122" t="s">
        <v>1161</v>
      </c>
      <c r="AG160" s="136" t="s">
        <v>1162</v>
      </c>
      <c r="AH160" s="136" t="s">
        <v>174</v>
      </c>
      <c r="AI160" s="136">
        <v>3</v>
      </c>
      <c r="AJ160" s="136">
        <v>1</v>
      </c>
      <c r="AK160" s="136">
        <v>1</v>
      </c>
      <c r="AL160" s="136" t="s">
        <v>1163</v>
      </c>
      <c r="AM160" s="136" t="s">
        <v>234</v>
      </c>
      <c r="AN160" s="120" t="s">
        <v>1818</v>
      </c>
      <c r="AO160" s="124"/>
      <c r="AP160" s="124"/>
      <c r="AQ160" s="124"/>
      <c r="AR160" s="124"/>
      <c r="AS160" s="124"/>
      <c r="AT160" s="124" t="s">
        <v>1819</v>
      </c>
      <c r="AU160" s="303" t="s">
        <v>1820</v>
      </c>
      <c r="AV160" s="124"/>
      <c r="AW160" s="124" t="s">
        <v>1272</v>
      </c>
      <c r="AX160" s="124" t="s">
        <v>1271</v>
      </c>
    </row>
    <row r="161" spans="1:50" s="122" customFormat="1" ht="100.5" customHeight="1">
      <c r="A161" s="425"/>
      <c r="B161" s="425"/>
      <c r="C161" s="425">
        <v>45</v>
      </c>
      <c r="D161" s="425">
        <v>647064</v>
      </c>
      <c r="E161" s="198">
        <v>57</v>
      </c>
      <c r="F161" s="198">
        <v>40</v>
      </c>
      <c r="G161" s="198">
        <v>34866</v>
      </c>
      <c r="I161" s="136" t="s">
        <v>1107</v>
      </c>
      <c r="J161" s="426" t="s">
        <v>1821</v>
      </c>
      <c r="K161" s="426" t="s">
        <v>1801</v>
      </c>
      <c r="L161" s="136" t="s">
        <v>1108</v>
      </c>
      <c r="M161" s="136" t="s">
        <v>1109</v>
      </c>
      <c r="N161" s="136"/>
      <c r="O161" s="136"/>
      <c r="P161" s="136">
        <v>0</v>
      </c>
      <c r="Q161" s="136">
        <v>0</v>
      </c>
      <c r="R161" s="136">
        <v>0</v>
      </c>
      <c r="S161" s="136">
        <v>1</v>
      </c>
      <c r="T161" s="136">
        <v>0</v>
      </c>
      <c r="U161" s="136">
        <v>0</v>
      </c>
      <c r="V161" s="136">
        <v>0</v>
      </c>
      <c r="W161" s="136">
        <v>0</v>
      </c>
      <c r="X161" s="136">
        <v>0</v>
      </c>
      <c r="Y161" s="136"/>
      <c r="Z161" s="136"/>
      <c r="AA161" s="136">
        <v>5.9</v>
      </c>
      <c r="AB161" s="136"/>
      <c r="AC161" s="136"/>
      <c r="AD161" s="138" t="s">
        <v>1822</v>
      </c>
      <c r="AE161" s="470">
        <v>1</v>
      </c>
      <c r="AF161" s="122" t="s">
        <v>488</v>
      </c>
      <c r="AG161" s="136" t="s">
        <v>1111</v>
      </c>
      <c r="AH161" s="136" t="s">
        <v>1112</v>
      </c>
      <c r="AI161" s="136">
        <v>1</v>
      </c>
      <c r="AJ161" s="136">
        <v>1</v>
      </c>
      <c r="AK161" s="136">
        <v>1</v>
      </c>
      <c r="AL161" s="136" t="s">
        <v>1113</v>
      </c>
      <c r="AM161" s="136" t="s">
        <v>1114</v>
      </c>
      <c r="AN161" s="427" t="s">
        <v>1823</v>
      </c>
      <c r="AO161" s="136"/>
      <c r="AP161" s="136"/>
      <c r="AQ161" s="136"/>
      <c r="AR161" s="136"/>
      <c r="AS161" s="136"/>
      <c r="AT161" s="136"/>
      <c r="AU161" s="426" t="s">
        <v>1824</v>
      </c>
      <c r="AV161" s="136" t="s">
        <v>1825</v>
      </c>
      <c r="AW161" s="136" t="s">
        <v>1272</v>
      </c>
      <c r="AX161" s="136" t="s">
        <v>1271</v>
      </c>
    </row>
    <row r="162" spans="1:50" s="429" customFormat="1" ht="100.5" customHeight="1">
      <c r="A162" s="428"/>
      <c r="B162" s="428"/>
      <c r="C162" s="428">
        <v>45</v>
      </c>
      <c r="D162" s="428">
        <v>647064</v>
      </c>
      <c r="E162" s="198">
        <v>57</v>
      </c>
      <c r="F162" s="198">
        <v>40</v>
      </c>
      <c r="G162" s="198">
        <v>34866</v>
      </c>
      <c r="I162" s="137" t="s">
        <v>1151</v>
      </c>
      <c r="J162" s="430" t="s">
        <v>374</v>
      </c>
      <c r="K162" s="430" t="s">
        <v>1674</v>
      </c>
      <c r="L162" s="137" t="s">
        <v>1152</v>
      </c>
      <c r="M162" s="137" t="s">
        <v>1153</v>
      </c>
      <c r="N162" s="137"/>
      <c r="O162" s="137">
        <v>3</v>
      </c>
      <c r="P162" s="137">
        <v>0</v>
      </c>
      <c r="Q162" s="137">
        <v>0</v>
      </c>
      <c r="R162" s="137">
        <v>0</v>
      </c>
      <c r="S162" s="137">
        <v>0</v>
      </c>
      <c r="T162" s="137">
        <v>1</v>
      </c>
      <c r="U162" s="137">
        <v>0</v>
      </c>
      <c r="V162" s="137">
        <v>0</v>
      </c>
      <c r="W162" s="137">
        <v>0</v>
      </c>
      <c r="X162" s="137">
        <v>0</v>
      </c>
      <c r="Y162" s="137"/>
      <c r="Z162" s="137"/>
      <c r="AA162" s="137">
        <v>5.9</v>
      </c>
      <c r="AB162" s="137"/>
      <c r="AC162" s="137"/>
      <c r="AD162" s="244" t="s">
        <v>189</v>
      </c>
      <c r="AE162" s="482">
        <v>0</v>
      </c>
      <c r="AF162" s="429" t="s">
        <v>1154</v>
      </c>
      <c r="AG162" s="137" t="s">
        <v>1155</v>
      </c>
      <c r="AH162" s="137" t="s">
        <v>153</v>
      </c>
      <c r="AI162" s="137">
        <v>3</v>
      </c>
      <c r="AJ162" s="137">
        <v>1</v>
      </c>
      <c r="AK162" s="137">
        <v>1</v>
      </c>
      <c r="AL162" s="137" t="s">
        <v>1156</v>
      </c>
      <c r="AM162" s="137" t="s">
        <v>174</v>
      </c>
      <c r="AN162" s="424" t="s">
        <v>1826</v>
      </c>
      <c r="AO162" s="137"/>
      <c r="AP162" s="137"/>
      <c r="AQ162" s="137"/>
      <c r="AR162" s="137"/>
      <c r="AS162" s="429" t="s">
        <v>1827</v>
      </c>
      <c r="AT162" s="137"/>
      <c r="AU162" s="430" t="s">
        <v>1828</v>
      </c>
      <c r="AV162" s="137"/>
      <c r="AW162" s="137" t="s">
        <v>1272</v>
      </c>
      <c r="AX162" s="137" t="s">
        <v>1271</v>
      </c>
    </row>
    <row r="163" spans="1:50" s="432" customFormat="1" ht="100.5" customHeight="1">
      <c r="A163" s="431"/>
      <c r="B163" s="431"/>
      <c r="C163" s="431">
        <v>45</v>
      </c>
      <c r="D163" s="431">
        <v>647064</v>
      </c>
      <c r="E163" s="198">
        <v>57</v>
      </c>
      <c r="F163" s="198">
        <v>40</v>
      </c>
      <c r="G163" s="198">
        <v>34866</v>
      </c>
      <c r="I163" s="137" t="s">
        <v>1132</v>
      </c>
      <c r="J163" s="430" t="s">
        <v>1829</v>
      </c>
      <c r="K163" s="430" t="s">
        <v>1601</v>
      </c>
      <c r="L163" s="137" t="s">
        <v>1133</v>
      </c>
      <c r="M163" s="137" t="s">
        <v>1134</v>
      </c>
      <c r="N163" s="137"/>
      <c r="O163" s="137"/>
      <c r="P163" s="137">
        <v>9</v>
      </c>
      <c r="Q163" s="137">
        <v>1</v>
      </c>
      <c r="R163" s="137">
        <v>0</v>
      </c>
      <c r="S163" s="137">
        <v>0</v>
      </c>
      <c r="T163" s="137">
        <v>0</v>
      </c>
      <c r="U163" s="137">
        <v>0</v>
      </c>
      <c r="V163" s="137">
        <v>0</v>
      </c>
      <c r="W163" s="137">
        <v>0</v>
      </c>
      <c r="X163" s="137" t="s">
        <v>1830</v>
      </c>
      <c r="Y163" s="137"/>
      <c r="Z163" s="137"/>
      <c r="AA163" s="137">
        <v>5.9</v>
      </c>
      <c r="AB163" s="137"/>
      <c r="AC163" s="137"/>
      <c r="AD163" s="244">
        <v>2022</v>
      </c>
      <c r="AE163" s="482">
        <v>1</v>
      </c>
      <c r="AF163" s="429" t="s">
        <v>302</v>
      </c>
      <c r="AG163" s="137" t="s">
        <v>1135</v>
      </c>
      <c r="AH163" s="137" t="s">
        <v>153</v>
      </c>
      <c r="AI163" s="137">
        <v>3</v>
      </c>
      <c r="AJ163" s="137">
        <v>1</v>
      </c>
      <c r="AK163" s="137">
        <v>1</v>
      </c>
      <c r="AL163" s="137" t="s">
        <v>1136</v>
      </c>
      <c r="AM163" s="137" t="s">
        <v>1137</v>
      </c>
      <c r="AN163" s="301" t="s">
        <v>1831</v>
      </c>
      <c r="AO163" s="327"/>
      <c r="AP163" s="327"/>
      <c r="AQ163" s="327"/>
      <c r="AR163" s="327"/>
      <c r="AS163" s="327"/>
      <c r="AT163" s="327"/>
      <c r="AU163" s="165"/>
      <c r="AV163" s="327"/>
      <c r="AW163" s="327" t="s">
        <v>1272</v>
      </c>
      <c r="AX163" s="327" t="s">
        <v>1271</v>
      </c>
    </row>
    <row r="164" spans="1:50" s="432" customFormat="1" ht="100.5" customHeight="1">
      <c r="A164" s="431"/>
      <c r="B164" s="431"/>
      <c r="C164" s="431">
        <v>45</v>
      </c>
      <c r="D164" s="431">
        <v>647064</v>
      </c>
      <c r="E164" s="198">
        <v>57</v>
      </c>
      <c r="F164" s="198">
        <v>40</v>
      </c>
      <c r="G164" s="198">
        <v>34866</v>
      </c>
      <c r="I164" s="137" t="s">
        <v>1138</v>
      </c>
      <c r="J164" s="301" t="s">
        <v>1806</v>
      </c>
      <c r="K164" s="430" t="s">
        <v>1832</v>
      </c>
      <c r="L164" s="137" t="s">
        <v>1139</v>
      </c>
      <c r="M164" s="137" t="s">
        <v>1140</v>
      </c>
      <c r="N164" s="137"/>
      <c r="O164" s="137"/>
      <c r="P164" s="137">
        <v>9</v>
      </c>
      <c r="Q164" s="137">
        <v>1</v>
      </c>
      <c r="R164" s="137">
        <v>0</v>
      </c>
      <c r="S164" s="137">
        <v>0</v>
      </c>
      <c r="T164" s="137">
        <v>0</v>
      </c>
      <c r="U164" s="137">
        <v>0</v>
      </c>
      <c r="V164" s="137">
        <v>0</v>
      </c>
      <c r="W164" s="137">
        <v>0</v>
      </c>
      <c r="X164" s="137">
        <v>0</v>
      </c>
      <c r="Y164" s="137"/>
      <c r="Z164" s="137"/>
      <c r="AA164" s="137">
        <v>5.9</v>
      </c>
      <c r="AB164" s="137"/>
      <c r="AC164" s="137"/>
      <c r="AD164" s="244" t="s">
        <v>189</v>
      </c>
      <c r="AE164" s="482">
        <v>0</v>
      </c>
      <c r="AF164" s="429" t="s">
        <v>1142</v>
      </c>
      <c r="AG164" s="137" t="s">
        <v>1143</v>
      </c>
      <c r="AH164" s="137" t="s">
        <v>153</v>
      </c>
      <c r="AI164" s="137">
        <v>3</v>
      </c>
      <c r="AJ164" s="137">
        <v>1</v>
      </c>
      <c r="AK164" s="137">
        <v>1</v>
      </c>
      <c r="AL164" s="137" t="s">
        <v>1144</v>
      </c>
      <c r="AM164" s="137" t="s">
        <v>1145</v>
      </c>
      <c r="AN164" s="301" t="s">
        <v>1833</v>
      </c>
      <c r="AO164" s="327"/>
      <c r="AP164" s="327"/>
      <c r="AQ164" s="327"/>
      <c r="AR164" s="327"/>
      <c r="AS164" s="327"/>
      <c r="AT164" s="327"/>
      <c r="AU164" s="165"/>
      <c r="AV164" s="327"/>
      <c r="AW164" s="327"/>
      <c r="AX164" s="327"/>
    </row>
    <row r="165" spans="1:50" s="434" customFormat="1" ht="100.5" customHeight="1">
      <c r="A165" s="433"/>
      <c r="B165" s="433"/>
      <c r="C165" s="433">
        <v>45</v>
      </c>
      <c r="D165" s="433">
        <v>647064</v>
      </c>
      <c r="E165" s="172">
        <v>57</v>
      </c>
      <c r="F165" s="172">
        <v>40</v>
      </c>
      <c r="G165" s="172">
        <v>34866</v>
      </c>
      <c r="I165" s="435" t="s">
        <v>1115</v>
      </c>
      <c r="J165" s="436" t="s">
        <v>189</v>
      </c>
      <c r="K165" s="436" t="s">
        <v>1601</v>
      </c>
      <c r="L165" s="435" t="s">
        <v>1116</v>
      </c>
      <c r="M165" s="435" t="s">
        <v>1117</v>
      </c>
      <c r="N165" s="435"/>
      <c r="O165" s="435"/>
      <c r="P165" s="435">
        <v>0</v>
      </c>
      <c r="Q165" s="435">
        <v>0</v>
      </c>
      <c r="R165" s="435">
        <v>0</v>
      </c>
      <c r="S165" s="435">
        <v>0</v>
      </c>
      <c r="T165" s="435">
        <v>0</v>
      </c>
      <c r="U165" s="435">
        <v>1</v>
      </c>
      <c r="V165" s="435">
        <v>0</v>
      </c>
      <c r="W165" s="435">
        <v>0</v>
      </c>
      <c r="X165" s="435">
        <v>0</v>
      </c>
      <c r="Y165" s="435"/>
      <c r="Z165" s="435"/>
      <c r="AA165" s="435">
        <v>5.9</v>
      </c>
      <c r="AB165" s="435"/>
      <c r="AC165" s="435"/>
      <c r="AD165" s="437">
        <v>2023</v>
      </c>
      <c r="AE165" s="508">
        <v>1</v>
      </c>
      <c r="AF165" s="438" t="s">
        <v>1119</v>
      </c>
      <c r="AG165" s="439">
        <v>5000</v>
      </c>
      <c r="AH165" s="435" t="s">
        <v>153</v>
      </c>
      <c r="AI165" s="435">
        <v>3</v>
      </c>
      <c r="AJ165" s="435">
        <v>2</v>
      </c>
      <c r="AK165" s="435">
        <v>0</v>
      </c>
      <c r="AL165" s="435" t="s">
        <v>1120</v>
      </c>
      <c r="AM165" s="435" t="s">
        <v>1121</v>
      </c>
      <c r="AN165" s="440" t="s">
        <v>1834</v>
      </c>
      <c r="AO165" s="307"/>
      <c r="AP165" s="307"/>
      <c r="AQ165" s="307"/>
      <c r="AR165" s="307"/>
      <c r="AS165" s="307" t="s">
        <v>1835</v>
      </c>
      <c r="AT165" s="307"/>
      <c r="AU165" s="440"/>
      <c r="AV165" s="307"/>
      <c r="AW165" s="307" t="s">
        <v>1272</v>
      </c>
      <c r="AX165" s="307" t="s">
        <v>1271</v>
      </c>
    </row>
    <row r="166" spans="1:50" s="180" customFormat="1" ht="100.5" customHeight="1">
      <c r="A166" s="255" t="s">
        <v>1164</v>
      </c>
      <c r="B166" s="255" t="s">
        <v>1165</v>
      </c>
      <c r="C166" s="255">
        <v>46</v>
      </c>
      <c r="D166" s="255">
        <v>8683619</v>
      </c>
      <c r="E166" s="153">
        <v>55</v>
      </c>
      <c r="F166" s="153">
        <v>30</v>
      </c>
      <c r="G166" s="153">
        <v>29616</v>
      </c>
      <c r="H166" s="153">
        <v>3</v>
      </c>
      <c r="I166" s="23" t="s">
        <v>1171</v>
      </c>
      <c r="J166" s="149" t="s">
        <v>374</v>
      </c>
      <c r="K166" s="149"/>
      <c r="L166" s="23" t="s">
        <v>1172</v>
      </c>
      <c r="M166" s="23" t="s">
        <v>1173</v>
      </c>
      <c r="N166" s="23"/>
      <c r="O166" s="23">
        <v>3</v>
      </c>
      <c r="P166" s="23">
        <v>0</v>
      </c>
      <c r="Q166" s="23">
        <v>0</v>
      </c>
      <c r="R166" s="23">
        <v>0</v>
      </c>
      <c r="S166" s="23">
        <v>0</v>
      </c>
      <c r="T166" s="23">
        <v>1</v>
      </c>
      <c r="U166" s="23">
        <v>0</v>
      </c>
      <c r="V166" s="23">
        <v>0</v>
      </c>
      <c r="W166" s="23">
        <v>0</v>
      </c>
      <c r="X166" s="23">
        <v>0</v>
      </c>
      <c r="Y166" s="23"/>
      <c r="Z166" s="23"/>
      <c r="AA166" s="23">
        <v>4.8</v>
      </c>
      <c r="AB166" s="23"/>
      <c r="AC166" s="23"/>
      <c r="AD166" s="281">
        <v>2006</v>
      </c>
      <c r="AE166" s="467">
        <v>0</v>
      </c>
      <c r="AF166" s="180" t="s">
        <v>1175</v>
      </c>
      <c r="AG166" s="23" t="s">
        <v>1175</v>
      </c>
      <c r="AH166" s="23" t="s">
        <v>174</v>
      </c>
      <c r="AI166" s="23">
        <v>3</v>
      </c>
      <c r="AJ166" s="23">
        <v>1</v>
      </c>
      <c r="AK166" s="23">
        <v>1</v>
      </c>
      <c r="AL166" s="23" t="s">
        <v>1176</v>
      </c>
      <c r="AM166" s="23" t="s">
        <v>1177</v>
      </c>
      <c r="AN166" s="23" t="s">
        <v>1836</v>
      </c>
      <c r="AO166" s="23"/>
      <c r="AP166" s="23"/>
      <c r="AQ166" s="23"/>
      <c r="AR166" s="23"/>
      <c r="AS166" s="23"/>
      <c r="AT166" s="23" t="s">
        <v>1604</v>
      </c>
      <c r="AU166" s="17" t="s">
        <v>1837</v>
      </c>
      <c r="AV166" s="55" t="s">
        <v>1377</v>
      </c>
      <c r="AW166" s="55" t="s">
        <v>910</v>
      </c>
      <c r="AX166" s="55" t="s">
        <v>1272</v>
      </c>
    </row>
    <row r="167" spans="1:50" s="180" customFormat="1" ht="100.5" customHeight="1">
      <c r="A167" s="255"/>
      <c r="B167" s="255"/>
      <c r="C167" s="255">
        <v>46</v>
      </c>
      <c r="D167" s="255">
        <v>8683619</v>
      </c>
      <c r="E167" s="153">
        <v>55</v>
      </c>
      <c r="F167" s="153">
        <v>30</v>
      </c>
      <c r="G167" s="153">
        <v>29616</v>
      </c>
      <c r="H167" s="153"/>
      <c r="I167" s="23" t="s">
        <v>1166</v>
      </c>
      <c r="J167" s="149" t="s">
        <v>374</v>
      </c>
      <c r="K167" s="149"/>
      <c r="L167" s="149" t="s">
        <v>1167</v>
      </c>
      <c r="M167" s="149" t="s">
        <v>1168</v>
      </c>
      <c r="N167" s="149"/>
      <c r="O167" s="149">
        <v>3</v>
      </c>
      <c r="P167" s="149">
        <v>0</v>
      </c>
      <c r="Q167" s="149">
        <v>0</v>
      </c>
      <c r="R167" s="149">
        <v>0</v>
      </c>
      <c r="S167" s="149">
        <v>0</v>
      </c>
      <c r="T167" s="149">
        <v>1</v>
      </c>
      <c r="U167" s="149">
        <v>0</v>
      </c>
      <c r="V167" s="149">
        <v>0</v>
      </c>
      <c r="W167" s="149">
        <v>0</v>
      </c>
      <c r="X167" s="149">
        <v>0</v>
      </c>
      <c r="Y167" s="149"/>
      <c r="Z167" s="149"/>
      <c r="AA167" s="149">
        <v>4.8</v>
      </c>
      <c r="AB167" s="149"/>
      <c r="AC167" s="149"/>
      <c r="AD167" s="60">
        <v>2001</v>
      </c>
      <c r="AE167" s="464">
        <v>0</v>
      </c>
      <c r="AF167" s="261" t="s">
        <v>770</v>
      </c>
      <c r="AG167" s="149" t="s">
        <v>1170</v>
      </c>
      <c r="AH167" s="149" t="s">
        <v>174</v>
      </c>
      <c r="AI167" s="149">
        <v>3</v>
      </c>
      <c r="AJ167" s="149">
        <v>1</v>
      </c>
      <c r="AK167" s="149">
        <v>1</v>
      </c>
      <c r="AL167" s="149" t="s">
        <v>234</v>
      </c>
      <c r="AM167" s="149" t="s">
        <v>234</v>
      </c>
      <c r="AN167" s="17" t="s">
        <v>1838</v>
      </c>
      <c r="AO167" s="23"/>
      <c r="AP167" s="23"/>
      <c r="AQ167" s="23"/>
      <c r="AR167" s="23"/>
      <c r="AS167" s="88" t="s">
        <v>1839</v>
      </c>
      <c r="AT167" s="23"/>
      <c r="AU167" s="17" t="s">
        <v>1840</v>
      </c>
      <c r="AV167" s="55" t="s">
        <v>1377</v>
      </c>
      <c r="AW167" s="55" t="s">
        <v>910</v>
      </c>
      <c r="AX167" s="55" t="s">
        <v>1272</v>
      </c>
    </row>
    <row r="168" spans="1:50" s="317" customFormat="1" ht="100.5" customHeight="1">
      <c r="A168" s="315"/>
      <c r="B168" s="315"/>
      <c r="C168" s="315">
        <v>46</v>
      </c>
      <c r="D168" s="315">
        <v>8683619</v>
      </c>
      <c r="E168" s="162">
        <v>55</v>
      </c>
      <c r="F168" s="162">
        <v>30</v>
      </c>
      <c r="G168" s="162">
        <v>29616</v>
      </c>
      <c r="H168" s="162"/>
      <c r="I168" s="161" t="s">
        <v>1178</v>
      </c>
      <c r="J168" s="230" t="s">
        <v>374</v>
      </c>
      <c r="K168" s="230"/>
      <c r="L168" s="230" t="s">
        <v>1179</v>
      </c>
      <c r="M168" s="230" t="s">
        <v>1180</v>
      </c>
      <c r="N168" s="230"/>
      <c r="O168" s="230"/>
      <c r="P168" s="230">
        <v>9</v>
      </c>
      <c r="Q168" s="230">
        <v>1</v>
      </c>
      <c r="R168" s="230">
        <v>0</v>
      </c>
      <c r="S168" s="230">
        <v>0</v>
      </c>
      <c r="T168" s="230">
        <v>0</v>
      </c>
      <c r="U168" s="230">
        <v>0</v>
      </c>
      <c r="V168" s="230">
        <v>0</v>
      </c>
      <c r="W168" s="230">
        <v>0</v>
      </c>
      <c r="X168" s="230">
        <v>1</v>
      </c>
      <c r="Y168" s="230"/>
      <c r="Z168" s="230"/>
      <c r="AA168" s="230">
        <v>4.8</v>
      </c>
      <c r="AB168" s="230"/>
      <c r="AC168" s="230"/>
      <c r="AD168" s="232" t="s">
        <v>189</v>
      </c>
      <c r="AE168" s="478">
        <v>0</v>
      </c>
      <c r="AF168" s="441" t="s">
        <v>1182</v>
      </c>
      <c r="AG168" s="230" t="s">
        <v>1183</v>
      </c>
      <c r="AH168" s="230" t="s">
        <v>174</v>
      </c>
      <c r="AI168" s="230">
        <v>3</v>
      </c>
      <c r="AJ168" s="230">
        <v>2</v>
      </c>
      <c r="AK168" s="230">
        <v>1</v>
      </c>
      <c r="AL168" s="230" t="s">
        <v>1184</v>
      </c>
      <c r="AM168" s="230" t="s">
        <v>1185</v>
      </c>
      <c r="AN168" s="442" t="s">
        <v>1841</v>
      </c>
      <c r="AO168" s="161"/>
      <c r="AP168" s="161"/>
      <c r="AQ168" s="161"/>
      <c r="AR168" s="161"/>
      <c r="AS168" s="161"/>
      <c r="AT168" s="161" t="s">
        <v>1842</v>
      </c>
      <c r="AU168" s="21" t="s">
        <v>1843</v>
      </c>
      <c r="AV168" s="234" t="s">
        <v>1377</v>
      </c>
      <c r="AW168" s="234" t="s">
        <v>910</v>
      </c>
      <c r="AX168" s="234" t="s">
        <v>1272</v>
      </c>
    </row>
    <row r="169" spans="1:50" s="444" customFormat="1" ht="100.5" customHeight="1">
      <c r="A169" s="443" t="s">
        <v>1186</v>
      </c>
      <c r="B169" s="443" t="s">
        <v>1187</v>
      </c>
      <c r="C169" s="443">
        <v>47</v>
      </c>
      <c r="D169" s="443">
        <v>7785786</v>
      </c>
      <c r="E169" s="444">
        <v>47</v>
      </c>
      <c r="F169" s="444">
        <v>16</v>
      </c>
      <c r="G169" s="444">
        <v>23993</v>
      </c>
      <c r="H169" s="444">
        <v>1</v>
      </c>
      <c r="I169" s="445" t="s">
        <v>1188</v>
      </c>
      <c r="J169" s="446" t="s">
        <v>1844</v>
      </c>
      <c r="K169" s="446" t="s">
        <v>1845</v>
      </c>
      <c r="L169" s="445" t="s">
        <v>1189</v>
      </c>
      <c r="M169" s="445" t="s">
        <v>1190</v>
      </c>
      <c r="N169" s="445"/>
      <c r="O169" s="445"/>
      <c r="P169" s="445">
        <v>9</v>
      </c>
      <c r="Q169" s="445">
        <v>1</v>
      </c>
      <c r="R169" s="445">
        <v>0</v>
      </c>
      <c r="S169" s="445">
        <v>0</v>
      </c>
      <c r="T169" s="445">
        <v>0</v>
      </c>
      <c r="U169" s="445">
        <v>0</v>
      </c>
      <c r="V169" s="445">
        <v>0</v>
      </c>
      <c r="W169" s="445">
        <v>0</v>
      </c>
      <c r="X169" s="445">
        <v>1</v>
      </c>
      <c r="Y169" s="445"/>
      <c r="Z169" s="445"/>
      <c r="AA169" s="445">
        <v>4.3</v>
      </c>
      <c r="AB169" s="445"/>
      <c r="AC169" s="445"/>
      <c r="AD169" s="447">
        <v>2019</v>
      </c>
      <c r="AE169" s="509">
        <v>0</v>
      </c>
      <c r="AG169" s="445" t="s">
        <v>1192</v>
      </c>
      <c r="AH169" s="445" t="s">
        <v>119</v>
      </c>
      <c r="AI169" s="445">
        <v>1</v>
      </c>
      <c r="AJ169" s="445">
        <v>1</v>
      </c>
      <c r="AK169" s="445">
        <v>1</v>
      </c>
      <c r="AL169" s="445" t="s">
        <v>234</v>
      </c>
      <c r="AM169" s="445" t="s">
        <v>234</v>
      </c>
      <c r="AN169" s="446" t="s">
        <v>1846</v>
      </c>
      <c r="AO169" s="445"/>
      <c r="AP169" s="445"/>
      <c r="AQ169" s="445"/>
      <c r="AR169" s="445"/>
      <c r="AS169" s="445"/>
      <c r="AT169" s="445"/>
      <c r="AU169" s="446" t="s">
        <v>1847</v>
      </c>
      <c r="AV169" s="445" t="s">
        <v>1377</v>
      </c>
      <c r="AW169" s="445" t="s">
        <v>910</v>
      </c>
      <c r="AX169" s="445" t="s">
        <v>1272</v>
      </c>
    </row>
    <row r="170" spans="1:50" s="180" customFormat="1" ht="100.5" customHeight="1">
      <c r="A170" s="255" t="s">
        <v>1193</v>
      </c>
      <c r="B170" s="255" t="s">
        <v>1194</v>
      </c>
      <c r="C170" s="255">
        <v>48</v>
      </c>
      <c r="D170" s="255">
        <v>1775156</v>
      </c>
      <c r="E170" s="153">
        <v>66</v>
      </c>
      <c r="F170" s="153">
        <v>21</v>
      </c>
      <c r="G170" s="153">
        <v>29208</v>
      </c>
      <c r="H170" s="292">
        <v>2</v>
      </c>
      <c r="I170" s="23" t="s">
        <v>1195</v>
      </c>
      <c r="J170" s="17" t="s">
        <v>1848</v>
      </c>
      <c r="K170" s="17"/>
      <c r="L170" s="55" t="s">
        <v>1196</v>
      </c>
      <c r="M170" s="55" t="s">
        <v>1197</v>
      </c>
      <c r="N170" s="55"/>
      <c r="O170" s="55"/>
      <c r="P170" s="55">
        <v>6</v>
      </c>
      <c r="Q170" s="55">
        <v>1</v>
      </c>
      <c r="R170" s="55">
        <v>0</v>
      </c>
      <c r="S170" s="55">
        <v>0</v>
      </c>
      <c r="T170" s="55">
        <v>0</v>
      </c>
      <c r="U170" s="55">
        <v>0</v>
      </c>
      <c r="V170" s="55">
        <v>0</v>
      </c>
      <c r="W170" s="55">
        <v>0</v>
      </c>
      <c r="X170" s="55">
        <v>1</v>
      </c>
      <c r="Y170" s="55"/>
      <c r="Z170" s="55"/>
      <c r="AA170" s="55">
        <v>7.3</v>
      </c>
      <c r="AB170" s="55"/>
      <c r="AC170" s="55"/>
      <c r="AD170" s="96" t="s">
        <v>189</v>
      </c>
      <c r="AE170" s="466">
        <v>0</v>
      </c>
      <c r="AF170" s="101">
        <v>20000</v>
      </c>
      <c r="AG170" s="55" t="s">
        <v>1199</v>
      </c>
      <c r="AH170" s="55" t="s">
        <v>763</v>
      </c>
      <c r="AI170" s="55">
        <v>3</v>
      </c>
      <c r="AJ170" s="55">
        <v>2</v>
      </c>
      <c r="AK170" s="55">
        <v>1</v>
      </c>
      <c r="AL170" s="55" t="s">
        <v>1200</v>
      </c>
      <c r="AM170" s="55" t="s">
        <v>1185</v>
      </c>
      <c r="AN170" s="17" t="s">
        <v>1849</v>
      </c>
      <c r="AO170" s="23"/>
      <c r="AP170" s="23"/>
      <c r="AQ170" s="23"/>
      <c r="AR170" s="23"/>
      <c r="AS170" s="23"/>
      <c r="AT170" s="23" t="s">
        <v>1850</v>
      </c>
      <c r="AU170" s="100" t="s">
        <v>1851</v>
      </c>
      <c r="AV170" s="23" t="s">
        <v>1382</v>
      </c>
      <c r="AW170" s="55" t="s">
        <v>910</v>
      </c>
      <c r="AX170" s="55" t="s">
        <v>1272</v>
      </c>
    </row>
    <row r="171" spans="1:50" s="180" customFormat="1" ht="100.5" customHeight="1">
      <c r="A171" s="255"/>
      <c r="B171" s="255"/>
      <c r="C171" s="255">
        <v>48</v>
      </c>
      <c r="D171" s="255">
        <v>1775156</v>
      </c>
      <c r="E171" s="153">
        <v>66</v>
      </c>
      <c r="F171" s="153">
        <v>21</v>
      </c>
      <c r="G171" s="153">
        <v>29208</v>
      </c>
      <c r="H171" s="153"/>
      <c r="I171" s="23" t="s">
        <v>1209</v>
      </c>
      <c r="J171" s="100" t="s">
        <v>1852</v>
      </c>
      <c r="K171" s="100"/>
      <c r="L171" s="149" t="s">
        <v>1210</v>
      </c>
      <c r="M171" s="149" t="s">
        <v>1211</v>
      </c>
      <c r="N171" s="149"/>
      <c r="O171" s="149"/>
      <c r="P171" s="149">
        <v>0</v>
      </c>
      <c r="Q171" s="149">
        <v>0</v>
      </c>
      <c r="R171" s="149">
        <v>0</v>
      </c>
      <c r="S171" s="149">
        <v>1</v>
      </c>
      <c r="T171" s="149">
        <v>0</v>
      </c>
      <c r="U171" s="149">
        <v>0</v>
      </c>
      <c r="V171" s="149">
        <v>0</v>
      </c>
      <c r="W171" s="149">
        <v>0</v>
      </c>
      <c r="X171" s="149">
        <v>1</v>
      </c>
      <c r="Y171" s="149"/>
      <c r="Z171" s="149"/>
      <c r="AA171" s="149">
        <v>7.3</v>
      </c>
      <c r="AB171" s="149"/>
      <c r="AC171" s="149"/>
      <c r="AD171" s="60">
        <v>2020</v>
      </c>
      <c r="AE171" s="464">
        <v>1</v>
      </c>
      <c r="AF171" s="260">
        <v>3000</v>
      </c>
      <c r="AG171" s="149" t="s">
        <v>1213</v>
      </c>
      <c r="AH171" s="149" t="s">
        <v>174</v>
      </c>
      <c r="AI171" s="149">
        <v>3</v>
      </c>
      <c r="AJ171" s="149">
        <v>2</v>
      </c>
      <c r="AK171" s="149">
        <v>1</v>
      </c>
      <c r="AL171" s="149" t="s">
        <v>234</v>
      </c>
      <c r="AM171" s="149" t="s">
        <v>1214</v>
      </c>
      <c r="AN171" s="100"/>
      <c r="AO171" s="23"/>
      <c r="AP171" s="23"/>
      <c r="AQ171" s="23"/>
      <c r="AR171" s="23"/>
      <c r="AS171" s="23"/>
      <c r="AT171" s="23"/>
      <c r="AU171" s="100"/>
      <c r="AV171" s="23" t="s">
        <v>1382</v>
      </c>
      <c r="AW171" s="209" t="s">
        <v>1272</v>
      </c>
      <c r="AX171" s="55" t="s">
        <v>1271</v>
      </c>
    </row>
    <row r="172" spans="1:50" s="190" customFormat="1" ht="100.5" customHeight="1">
      <c r="A172" s="381"/>
      <c r="B172" s="381"/>
      <c r="C172" s="381">
        <v>48</v>
      </c>
      <c r="D172" s="381">
        <v>1775156</v>
      </c>
      <c r="E172" s="162">
        <v>66</v>
      </c>
      <c r="F172" s="162">
        <v>21</v>
      </c>
      <c r="G172" s="162">
        <v>29208</v>
      </c>
      <c r="H172" s="448"/>
      <c r="I172" s="73" t="s">
        <v>1201</v>
      </c>
      <c r="J172" s="449"/>
      <c r="K172" s="449"/>
      <c r="L172" s="450" t="s">
        <v>1202</v>
      </c>
      <c r="M172" s="451" t="s">
        <v>1853</v>
      </c>
      <c r="N172" s="451"/>
      <c r="O172" s="451"/>
      <c r="P172" s="451">
        <v>1</v>
      </c>
      <c r="Q172" s="451">
        <v>1</v>
      </c>
      <c r="R172" s="451">
        <v>0</v>
      </c>
      <c r="S172" s="451">
        <v>0</v>
      </c>
      <c r="T172" s="451">
        <v>0</v>
      </c>
      <c r="U172" s="451">
        <v>0</v>
      </c>
      <c r="V172" s="451">
        <v>0</v>
      </c>
      <c r="W172" s="451">
        <v>1</v>
      </c>
      <c r="X172" s="451">
        <v>0</v>
      </c>
      <c r="Y172" s="451"/>
      <c r="Z172" s="451"/>
      <c r="AA172" s="451">
        <v>7.3</v>
      </c>
      <c r="AB172" s="451"/>
      <c r="AC172" s="451"/>
      <c r="AD172" s="452" t="s">
        <v>189</v>
      </c>
      <c r="AE172" s="510">
        <v>0</v>
      </c>
      <c r="AF172" s="453" t="s">
        <v>1205</v>
      </c>
      <c r="AG172" s="450" t="s">
        <v>1206</v>
      </c>
      <c r="AH172" s="450" t="s">
        <v>174</v>
      </c>
      <c r="AI172" s="450">
        <v>3</v>
      </c>
      <c r="AJ172" s="450">
        <v>1</v>
      </c>
      <c r="AK172" s="450">
        <v>1</v>
      </c>
      <c r="AL172" s="450" t="s">
        <v>1207</v>
      </c>
      <c r="AM172" s="189" t="s">
        <v>1208</v>
      </c>
      <c r="AN172" s="767" t="s">
        <v>1854</v>
      </c>
      <c r="AO172" s="767"/>
      <c r="AP172" s="767"/>
      <c r="AQ172" s="767"/>
      <c r="AR172" s="767"/>
      <c r="AS172" s="73"/>
      <c r="AT172" s="73" t="s">
        <v>1855</v>
      </c>
      <c r="AU172" s="449" t="s">
        <v>1856</v>
      </c>
      <c r="AV172" s="73"/>
      <c r="AW172" s="213" t="s">
        <v>1271</v>
      </c>
      <c r="AX172" s="189"/>
    </row>
    <row r="173" spans="1:50" s="198" customFormat="1" ht="100.5" customHeight="1">
      <c r="A173" s="236" t="s">
        <v>1215</v>
      </c>
      <c r="B173" s="236" t="s">
        <v>1216</v>
      </c>
      <c r="C173" s="236">
        <v>49</v>
      </c>
      <c r="D173" s="236">
        <v>5892539</v>
      </c>
      <c r="E173" s="237">
        <v>0.63</v>
      </c>
      <c r="F173" s="237">
        <v>0.24</v>
      </c>
      <c r="G173" s="238">
        <v>30270</v>
      </c>
      <c r="H173" s="239">
        <v>2</v>
      </c>
      <c r="I173" s="140" t="s">
        <v>1223</v>
      </c>
      <c r="J173" s="301" t="s">
        <v>1857</v>
      </c>
      <c r="K173" s="301"/>
      <c r="L173" s="136" t="s">
        <v>1224</v>
      </c>
      <c r="M173" s="349" t="s">
        <v>1225</v>
      </c>
      <c r="N173" s="349"/>
      <c r="O173" s="349"/>
      <c r="P173" s="349">
        <v>9</v>
      </c>
      <c r="Q173" s="349">
        <v>1</v>
      </c>
      <c r="R173" s="349">
        <v>0</v>
      </c>
      <c r="S173" s="349">
        <v>0</v>
      </c>
      <c r="T173" s="349">
        <v>0</v>
      </c>
      <c r="U173" s="349">
        <v>0</v>
      </c>
      <c r="V173" s="349">
        <v>0</v>
      </c>
      <c r="W173" s="349">
        <v>0</v>
      </c>
      <c r="X173" s="349">
        <v>1</v>
      </c>
      <c r="Y173" s="349"/>
      <c r="Z173" s="349"/>
      <c r="AA173" s="349">
        <v>5.7</v>
      </c>
      <c r="AB173" s="349"/>
      <c r="AC173" s="349"/>
      <c r="AD173" s="244">
        <v>1989</v>
      </c>
      <c r="AE173" s="482">
        <v>0</v>
      </c>
      <c r="AF173" s="122" t="s">
        <v>1221</v>
      </c>
      <c r="AG173" s="137" t="s">
        <v>1222</v>
      </c>
      <c r="AH173" s="137" t="s">
        <v>174</v>
      </c>
      <c r="AI173" s="137">
        <v>3</v>
      </c>
      <c r="AJ173" s="137">
        <v>3</v>
      </c>
      <c r="AK173" s="137">
        <v>0</v>
      </c>
      <c r="AL173" s="136" t="s">
        <v>234</v>
      </c>
      <c r="AM173" s="136" t="s">
        <v>874</v>
      </c>
      <c r="AN173" s="120" t="s">
        <v>1858</v>
      </c>
      <c r="AO173" s="140"/>
      <c r="AP173" s="140"/>
      <c r="AQ173" s="140"/>
      <c r="AR173" s="140"/>
      <c r="AS173" s="140" t="s">
        <v>1859</v>
      </c>
      <c r="AT173" s="140" t="s">
        <v>1860</v>
      </c>
      <c r="AU173" s="120" t="s">
        <v>1861</v>
      </c>
      <c r="AV173" s="140" t="s">
        <v>1382</v>
      </c>
      <c r="AW173" s="140" t="s">
        <v>1272</v>
      </c>
      <c r="AX173" s="140" t="s">
        <v>1271</v>
      </c>
    </row>
    <row r="174" spans="1:50" s="172" customFormat="1" ht="100.5" customHeight="1">
      <c r="A174" s="249"/>
      <c r="B174" s="249"/>
      <c r="C174" s="249">
        <v>49</v>
      </c>
      <c r="D174" s="249">
        <v>5892539</v>
      </c>
      <c r="E174" s="352">
        <v>0.63</v>
      </c>
      <c r="F174" s="352">
        <v>0.24</v>
      </c>
      <c r="G174" s="353">
        <v>30271</v>
      </c>
      <c r="H174" s="250"/>
      <c r="I174" s="251" t="s">
        <v>1217</v>
      </c>
      <c r="J174" s="301" t="s">
        <v>1857</v>
      </c>
      <c r="K174" s="301"/>
      <c r="L174" s="409" t="s">
        <v>1218</v>
      </c>
      <c r="M174" s="355" t="s">
        <v>1219</v>
      </c>
      <c r="N174" s="355"/>
      <c r="O174" s="355"/>
      <c r="P174" s="355">
        <v>9</v>
      </c>
      <c r="Q174" s="355">
        <v>1</v>
      </c>
      <c r="R174" s="355">
        <v>0</v>
      </c>
      <c r="S174" s="355">
        <v>0</v>
      </c>
      <c r="T174" s="355">
        <v>0</v>
      </c>
      <c r="U174" s="355">
        <v>0</v>
      </c>
      <c r="V174" s="355">
        <v>0</v>
      </c>
      <c r="W174" s="355">
        <v>1</v>
      </c>
      <c r="X174" s="355">
        <v>0</v>
      </c>
      <c r="Y174" s="355"/>
      <c r="Z174" s="355"/>
      <c r="AA174" s="355">
        <v>5.7</v>
      </c>
      <c r="AB174" s="355"/>
      <c r="AC174" s="355"/>
      <c r="AD174" s="407">
        <v>2014</v>
      </c>
      <c r="AE174" s="470">
        <v>0</v>
      </c>
      <c r="AF174" s="122" t="s">
        <v>1221</v>
      </c>
      <c r="AG174" s="174" t="s">
        <v>1222</v>
      </c>
      <c r="AH174" s="174" t="s">
        <v>174</v>
      </c>
      <c r="AI174" s="174">
        <v>3</v>
      </c>
      <c r="AJ174" s="174">
        <v>3</v>
      </c>
      <c r="AK174" s="174">
        <v>0</v>
      </c>
      <c r="AL174" s="409" t="s">
        <v>234</v>
      </c>
      <c r="AM174" s="409" t="s">
        <v>874</v>
      </c>
      <c r="AN174" s="252" t="s">
        <v>1862</v>
      </c>
      <c r="AO174" s="251"/>
      <c r="AP174" s="251"/>
      <c r="AQ174" s="251"/>
      <c r="AR174" s="251"/>
      <c r="AS174" s="251" t="s">
        <v>1863</v>
      </c>
      <c r="AT174" s="251" t="s">
        <v>1864</v>
      </c>
      <c r="AU174" s="252" t="s">
        <v>1865</v>
      </c>
      <c r="AV174" s="251" t="s">
        <v>1382</v>
      </c>
      <c r="AW174" s="251" t="s">
        <v>1272</v>
      </c>
      <c r="AX174" s="251" t="s">
        <v>1271</v>
      </c>
    </row>
    <row r="175" spans="1:50" s="180" customFormat="1" ht="100.5" customHeight="1">
      <c r="A175" s="255" t="s">
        <v>1227</v>
      </c>
      <c r="B175" s="255" t="s">
        <v>1228</v>
      </c>
      <c r="C175" s="255">
        <v>50</v>
      </c>
      <c r="D175" s="255">
        <v>581381</v>
      </c>
      <c r="E175" s="257">
        <v>0.66</v>
      </c>
      <c r="F175" s="257">
        <v>0.21</v>
      </c>
      <c r="G175" s="258">
        <v>29208</v>
      </c>
      <c r="H175" s="96">
        <v>2</v>
      </c>
      <c r="I175" s="55" t="s">
        <v>1242</v>
      </c>
      <c r="J175" s="86" t="s">
        <v>1866</v>
      </c>
      <c r="K175" s="86"/>
      <c r="L175" s="55" t="s">
        <v>1243</v>
      </c>
      <c r="M175" s="55" t="s">
        <v>1244</v>
      </c>
      <c r="N175" s="55"/>
      <c r="O175" s="55"/>
      <c r="P175" s="55">
        <v>7</v>
      </c>
      <c r="Q175" s="55">
        <v>1</v>
      </c>
      <c r="R175" s="55">
        <v>0</v>
      </c>
      <c r="S175" s="55">
        <v>0</v>
      </c>
      <c r="T175" s="55">
        <v>0</v>
      </c>
      <c r="U175" s="55">
        <v>0</v>
      </c>
      <c r="V175" s="55">
        <v>0</v>
      </c>
      <c r="W175" s="55">
        <v>0</v>
      </c>
      <c r="X175" s="55">
        <v>1</v>
      </c>
      <c r="Y175" s="55"/>
      <c r="Z175" s="55"/>
      <c r="AA175" s="55">
        <v>4.9000000000000004</v>
      </c>
      <c r="AB175" s="55"/>
      <c r="AC175" s="55"/>
      <c r="AD175" s="96" t="s">
        <v>1867</v>
      </c>
      <c r="AE175" s="466">
        <v>0</v>
      </c>
      <c r="AF175" s="101">
        <v>30000</v>
      </c>
      <c r="AG175" s="55" t="s">
        <v>1245</v>
      </c>
      <c r="AH175" s="55" t="s">
        <v>174</v>
      </c>
      <c r="AI175" s="55">
        <v>3</v>
      </c>
      <c r="AJ175" s="55">
        <v>3</v>
      </c>
      <c r="AK175" s="55">
        <v>0</v>
      </c>
      <c r="AL175" s="279" t="s">
        <v>1246</v>
      </c>
      <c r="AM175" s="55" t="s">
        <v>196</v>
      </c>
      <c r="AN175" s="763" t="s">
        <v>1868</v>
      </c>
      <c r="AO175" s="763"/>
      <c r="AP175" s="763"/>
      <c r="AQ175" s="763"/>
      <c r="AR175" s="763"/>
      <c r="AS175" s="55"/>
      <c r="AT175" s="55"/>
      <c r="AU175" s="86" t="s">
        <v>1869</v>
      </c>
      <c r="AV175" s="55" t="s">
        <v>1382</v>
      </c>
      <c r="AW175" s="55" t="s">
        <v>910</v>
      </c>
      <c r="AX175" s="55" t="s">
        <v>1271</v>
      </c>
    </row>
    <row r="176" spans="1:50" s="180" customFormat="1" ht="100.5" customHeight="1">
      <c r="A176" s="255"/>
      <c r="B176" s="255"/>
      <c r="C176" s="255">
        <v>50</v>
      </c>
      <c r="D176" s="255">
        <v>581381</v>
      </c>
      <c r="E176" s="257">
        <v>0.66</v>
      </c>
      <c r="F176" s="257">
        <v>0.21</v>
      </c>
      <c r="G176" s="258">
        <v>29209</v>
      </c>
      <c r="H176" s="96"/>
      <c r="I176" s="55" t="s">
        <v>1229</v>
      </c>
      <c r="J176" s="86"/>
      <c r="K176" s="86"/>
      <c r="L176" s="55" t="s">
        <v>1230</v>
      </c>
      <c r="M176" s="55" t="s">
        <v>1231</v>
      </c>
      <c r="N176" s="55"/>
      <c r="O176" s="55"/>
      <c r="P176" s="55">
        <v>9</v>
      </c>
      <c r="Q176" s="55">
        <v>1</v>
      </c>
      <c r="R176" s="55">
        <v>0</v>
      </c>
      <c r="S176" s="55">
        <v>0</v>
      </c>
      <c r="T176" s="55">
        <v>0</v>
      </c>
      <c r="U176" s="55">
        <v>0</v>
      </c>
      <c r="V176" s="55">
        <v>0</v>
      </c>
      <c r="W176" s="55">
        <v>0</v>
      </c>
      <c r="X176" s="55">
        <v>1</v>
      </c>
      <c r="Y176" s="55"/>
      <c r="Z176" s="55"/>
      <c r="AA176" s="55">
        <v>4.9000000000000004</v>
      </c>
      <c r="AB176" s="55"/>
      <c r="AC176" s="55"/>
      <c r="AD176" s="96" t="s">
        <v>189</v>
      </c>
      <c r="AE176" s="466">
        <v>0</v>
      </c>
      <c r="AF176" s="57" t="s">
        <v>1232</v>
      </c>
      <c r="AG176" s="55" t="s">
        <v>1233</v>
      </c>
      <c r="AH176" s="55" t="s">
        <v>174</v>
      </c>
      <c r="AI176" s="55">
        <v>3</v>
      </c>
      <c r="AJ176" s="55">
        <v>2</v>
      </c>
      <c r="AK176" s="55">
        <v>0</v>
      </c>
      <c r="AL176" s="55" t="s">
        <v>1234</v>
      </c>
      <c r="AM176" s="55" t="s">
        <v>260</v>
      </c>
      <c r="AN176" s="768" t="s">
        <v>1870</v>
      </c>
      <c r="AO176" s="765"/>
      <c r="AP176" s="765"/>
      <c r="AQ176" s="765"/>
      <c r="AR176" s="765"/>
      <c r="AS176" s="55"/>
      <c r="AT176" s="55" t="s">
        <v>1871</v>
      </c>
      <c r="AU176" s="86" t="s">
        <v>1872</v>
      </c>
      <c r="AV176" s="55"/>
      <c r="AW176" s="55" t="s">
        <v>1271</v>
      </c>
      <c r="AX176" s="55" t="s">
        <v>1272</v>
      </c>
    </row>
    <row r="177" spans="1:50" s="317" customFormat="1" ht="100.5" customHeight="1">
      <c r="A177" s="315"/>
      <c r="B177" s="315"/>
      <c r="C177" s="315">
        <v>50</v>
      </c>
      <c r="D177" s="315">
        <v>581381</v>
      </c>
      <c r="E177" s="316">
        <v>0.66</v>
      </c>
      <c r="F177" s="316">
        <v>0.21</v>
      </c>
      <c r="G177" s="233">
        <v>29210</v>
      </c>
      <c r="H177" s="370"/>
      <c r="I177" s="234" t="s">
        <v>1235</v>
      </c>
      <c r="J177" s="231" t="s">
        <v>1873</v>
      </c>
      <c r="K177" s="231"/>
      <c r="L177" s="234" t="s">
        <v>1236</v>
      </c>
      <c r="M177" s="234" t="s">
        <v>1237</v>
      </c>
      <c r="N177" s="234"/>
      <c r="O177" s="234"/>
      <c r="P177" s="234"/>
      <c r="Q177" s="234">
        <v>1</v>
      </c>
      <c r="R177" s="234">
        <v>0</v>
      </c>
      <c r="S177" s="234">
        <v>0</v>
      </c>
      <c r="T177" s="234">
        <v>0</v>
      </c>
      <c r="U177" s="234">
        <v>0</v>
      </c>
      <c r="V177" s="234">
        <v>0</v>
      </c>
      <c r="W177" s="234">
        <v>1</v>
      </c>
      <c r="X177" s="234">
        <v>1</v>
      </c>
      <c r="Y177" s="234"/>
      <c r="Z177" s="234"/>
      <c r="AA177" s="234">
        <v>4.9000000000000004</v>
      </c>
      <c r="AB177" s="234"/>
      <c r="AC177" s="234"/>
      <c r="AD177" s="370" t="s">
        <v>1874</v>
      </c>
      <c r="AE177" s="499">
        <v>0</v>
      </c>
      <c r="AF177" s="234" t="s">
        <v>1239</v>
      </c>
      <c r="AG177" s="230" t="s">
        <v>1875</v>
      </c>
      <c r="AH177" s="230"/>
      <c r="AI177" s="230">
        <v>3</v>
      </c>
      <c r="AJ177" s="230">
        <v>3</v>
      </c>
      <c r="AK177" s="230">
        <v>1</v>
      </c>
      <c r="AL177" s="234" t="s">
        <v>234</v>
      </c>
      <c r="AM177" s="234" t="s">
        <v>1241</v>
      </c>
      <c r="AN177" s="766" t="s">
        <v>1876</v>
      </c>
      <c r="AO177" s="766"/>
      <c r="AP177" s="766"/>
      <c r="AQ177" s="766"/>
      <c r="AR177" s="766"/>
      <c r="AS177" s="234" t="s">
        <v>1877</v>
      </c>
      <c r="AT177" s="234"/>
      <c r="AU177" s="231" t="s">
        <v>1878</v>
      </c>
      <c r="AV177" s="234" t="s">
        <v>1377</v>
      </c>
      <c r="AW177" s="234" t="s">
        <v>910</v>
      </c>
      <c r="AX177" s="234" t="s">
        <v>1271</v>
      </c>
    </row>
    <row r="178" spans="1:50" s="198" customFormat="1" ht="100.5" customHeight="1">
      <c r="A178" s="236" t="s">
        <v>306</v>
      </c>
      <c r="B178" s="236" t="s">
        <v>307</v>
      </c>
      <c r="C178" s="236">
        <v>51</v>
      </c>
      <c r="D178" s="236">
        <v>671803</v>
      </c>
      <c r="E178" s="192">
        <v>0.46</v>
      </c>
      <c r="F178" s="192">
        <v>0.4</v>
      </c>
      <c r="G178" s="193">
        <v>32966</v>
      </c>
      <c r="H178" s="194">
        <v>2</v>
      </c>
      <c r="I178" s="140" t="s">
        <v>316</v>
      </c>
      <c r="J178" s="351" t="s">
        <v>1879</v>
      </c>
      <c r="K178" s="351"/>
      <c r="L178" s="140" t="s">
        <v>317</v>
      </c>
      <c r="M178" s="140" t="s">
        <v>318</v>
      </c>
      <c r="N178" s="140"/>
      <c r="O178" s="140"/>
      <c r="P178" s="140">
        <v>9</v>
      </c>
      <c r="Q178" s="140">
        <v>1</v>
      </c>
      <c r="R178" s="140">
        <v>0</v>
      </c>
      <c r="S178" s="140">
        <v>0</v>
      </c>
      <c r="T178" s="140">
        <v>0</v>
      </c>
      <c r="U178" s="140">
        <v>0</v>
      </c>
      <c r="V178" s="140">
        <v>0</v>
      </c>
      <c r="W178" s="140">
        <v>0</v>
      </c>
      <c r="X178" s="140">
        <v>1</v>
      </c>
      <c r="Y178" s="140"/>
      <c r="Z178" s="140"/>
      <c r="AA178" s="140">
        <v>7.3</v>
      </c>
      <c r="AB178" s="140"/>
      <c r="AC178" s="140"/>
      <c r="AD178" s="268" t="s">
        <v>1880</v>
      </c>
      <c r="AE178" s="485">
        <v>0</v>
      </c>
      <c r="AF178" s="293" t="s">
        <v>320</v>
      </c>
      <c r="AG178" s="140" t="s">
        <v>321</v>
      </c>
      <c r="AH178" s="140" t="s">
        <v>322</v>
      </c>
      <c r="AI178" s="140">
        <v>3</v>
      </c>
      <c r="AJ178" s="140">
        <v>2</v>
      </c>
      <c r="AK178" s="140">
        <v>1</v>
      </c>
      <c r="AL178" s="140" t="s">
        <v>323</v>
      </c>
      <c r="AM178" s="140" t="s">
        <v>324</v>
      </c>
      <c r="AN178" s="769" t="s">
        <v>1881</v>
      </c>
      <c r="AO178" s="769"/>
      <c r="AP178" s="769"/>
      <c r="AQ178" s="769"/>
      <c r="AR178" s="769"/>
      <c r="AS178" s="140"/>
      <c r="AT178" s="140"/>
      <c r="AU178" s="120" t="s">
        <v>1882</v>
      </c>
      <c r="AV178" s="140" t="s">
        <v>1377</v>
      </c>
      <c r="AW178" s="140" t="s">
        <v>1271</v>
      </c>
      <c r="AX178" s="140" t="s">
        <v>1439</v>
      </c>
    </row>
    <row r="179" spans="1:50" s="172" customFormat="1" ht="100.5" customHeight="1">
      <c r="A179" s="249"/>
      <c r="B179" s="249"/>
      <c r="C179" s="249">
        <v>51</v>
      </c>
      <c r="D179" s="249">
        <v>671803</v>
      </c>
      <c r="E179" s="525">
        <v>0.46</v>
      </c>
      <c r="F179" s="525">
        <v>0.4</v>
      </c>
      <c r="G179" s="526">
        <v>32967</v>
      </c>
      <c r="H179" s="312"/>
      <c r="I179" s="251" t="s">
        <v>309</v>
      </c>
      <c r="J179" s="454" t="s">
        <v>1883</v>
      </c>
      <c r="K179" s="454"/>
      <c r="L179" s="251" t="s">
        <v>310</v>
      </c>
      <c r="M179" s="251" t="s">
        <v>311</v>
      </c>
      <c r="N179" s="251"/>
      <c r="O179" s="251">
        <v>3</v>
      </c>
      <c r="P179" s="251">
        <v>0</v>
      </c>
      <c r="Q179" s="251">
        <v>0</v>
      </c>
      <c r="R179" s="251">
        <v>0</v>
      </c>
      <c r="S179" s="251">
        <v>0</v>
      </c>
      <c r="T179" s="251">
        <v>1</v>
      </c>
      <c r="U179" s="251">
        <v>0</v>
      </c>
      <c r="V179" s="251">
        <v>0</v>
      </c>
      <c r="W179" s="251">
        <v>0</v>
      </c>
      <c r="X179" s="251">
        <v>0</v>
      </c>
      <c r="Y179" s="251"/>
      <c r="Z179" s="251"/>
      <c r="AA179" s="251">
        <v>7.3</v>
      </c>
      <c r="AB179" s="251"/>
      <c r="AC179" s="251"/>
      <c r="AD179" s="171">
        <v>2007</v>
      </c>
      <c r="AE179" s="473">
        <v>0</v>
      </c>
      <c r="AF179" s="314">
        <v>1000</v>
      </c>
      <c r="AG179" s="251" t="s">
        <v>313</v>
      </c>
      <c r="AH179" s="251" t="s">
        <v>314</v>
      </c>
      <c r="AI179" s="251">
        <v>1</v>
      </c>
      <c r="AJ179" s="251">
        <v>1</v>
      </c>
      <c r="AK179" s="251">
        <v>1</v>
      </c>
      <c r="AL179" s="251" t="s">
        <v>315</v>
      </c>
      <c r="AM179" s="251" t="s">
        <v>174</v>
      </c>
      <c r="AN179" s="764" t="s">
        <v>1884</v>
      </c>
      <c r="AO179" s="764"/>
      <c r="AP179" s="764"/>
      <c r="AQ179" s="764"/>
      <c r="AR179" s="764"/>
      <c r="AS179" s="251"/>
      <c r="AT179" s="251" t="s">
        <v>1885</v>
      </c>
      <c r="AU179" s="252" t="s">
        <v>1886</v>
      </c>
      <c r="AV179" s="251"/>
      <c r="AW179" s="251" t="s">
        <v>1271</v>
      </c>
      <c r="AX179" s="251" t="s">
        <v>1439</v>
      </c>
    </row>
    <row r="180" spans="1:50" s="180" customFormat="1" ht="100.5" customHeight="1">
      <c r="A180" s="255" t="s">
        <v>1000</v>
      </c>
      <c r="B180" s="255" t="s">
        <v>1001</v>
      </c>
      <c r="C180" s="255">
        <v>52</v>
      </c>
      <c r="D180" s="255">
        <v>3221789</v>
      </c>
      <c r="H180" s="455" t="s">
        <v>1887</v>
      </c>
      <c r="I180" s="55"/>
      <c r="J180" s="55"/>
      <c r="K180" s="55"/>
      <c r="L180" s="55"/>
      <c r="M180" s="55"/>
      <c r="N180" s="55"/>
      <c r="O180" s="55"/>
      <c r="P180" s="55"/>
      <c r="Q180" s="55"/>
      <c r="R180" s="55"/>
      <c r="S180" s="55"/>
      <c r="T180" s="55"/>
      <c r="U180" s="55"/>
      <c r="V180" s="55"/>
      <c r="W180" s="55"/>
      <c r="X180" s="55"/>
      <c r="Y180" s="55"/>
      <c r="Z180" s="55"/>
      <c r="AA180" s="55"/>
      <c r="AB180" s="55"/>
      <c r="AC180" s="55"/>
      <c r="AD180" s="96"/>
      <c r="AE180" s="466"/>
      <c r="AG180" s="55"/>
      <c r="AH180" s="55"/>
      <c r="AI180" s="55"/>
      <c r="AJ180" s="55"/>
      <c r="AK180" s="55"/>
      <c r="AL180" s="55"/>
      <c r="AM180" s="55"/>
      <c r="AN180" s="765"/>
      <c r="AO180" s="765"/>
      <c r="AP180" s="765"/>
      <c r="AQ180" s="765"/>
      <c r="AR180" s="765"/>
      <c r="AS180" s="55"/>
      <c r="AT180" s="55"/>
      <c r="AU180" s="55"/>
      <c r="AV180" s="55"/>
      <c r="AW180" s="55" t="s">
        <v>1271</v>
      </c>
      <c r="AX180" s="55" t="s">
        <v>1272</v>
      </c>
    </row>
    <row r="181" spans="1:50" s="198" customFormat="1" ht="100.5" customHeight="1">
      <c r="H181" s="239"/>
      <c r="AE181" s="511"/>
      <c r="AG181" s="140"/>
      <c r="AH181" s="140"/>
      <c r="AI181" s="140"/>
      <c r="AJ181" s="140"/>
      <c r="AK181" s="140"/>
      <c r="AL181" s="140"/>
      <c r="AM181" s="140"/>
      <c r="AN181" s="140"/>
      <c r="AO181" s="140"/>
      <c r="AP181" s="140"/>
      <c r="AQ181" s="140"/>
      <c r="AR181" s="140"/>
      <c r="AS181" s="140"/>
      <c r="AT181" s="140"/>
      <c r="AU181" s="140"/>
      <c r="AV181" s="140"/>
      <c r="AW181" s="140"/>
      <c r="AX181" s="140"/>
    </row>
    <row r="182" spans="1:50" s="198" customFormat="1" ht="100.5" customHeight="1">
      <c r="H182" s="239"/>
      <c r="AE182" s="511"/>
      <c r="AG182" s="140"/>
      <c r="AH182" s="140"/>
      <c r="AI182" s="140"/>
      <c r="AJ182" s="140"/>
      <c r="AK182" s="140"/>
      <c r="AL182" s="140"/>
      <c r="AM182" s="140"/>
      <c r="AN182" s="140"/>
      <c r="AO182" s="140"/>
      <c r="AP182" s="140"/>
      <c r="AQ182" s="140"/>
      <c r="AR182" s="140"/>
      <c r="AS182" s="140"/>
      <c r="AT182" s="140"/>
      <c r="AU182" s="140"/>
      <c r="AV182" s="140"/>
      <c r="AW182" s="140"/>
      <c r="AX182" s="140"/>
    </row>
    <row r="183" spans="1:50" s="198" customFormat="1" ht="100.5" customHeight="1">
      <c r="H183" s="239"/>
      <c r="AE183" s="511"/>
    </row>
  </sheetData>
  <mergeCells count="65">
    <mergeCell ref="AX6:AY7"/>
    <mergeCell ref="AT3:AT4"/>
    <mergeCell ref="AU3:AU4"/>
    <mergeCell ref="AN10:AR10"/>
    <mergeCell ref="AN1:AR1"/>
    <mergeCell ref="AN2:AR2"/>
    <mergeCell ref="AN8:AR8"/>
    <mergeCell ref="AN9:AR9"/>
    <mergeCell ref="AN23:AR23"/>
    <mergeCell ref="AN24:AR24"/>
    <mergeCell ref="AN25:AR25"/>
    <mergeCell ref="AN26:AR26"/>
    <mergeCell ref="J3:J4"/>
    <mergeCell ref="AN3:AR4"/>
    <mergeCell ref="AN5:AR5"/>
    <mergeCell ref="AN6:AR7"/>
    <mergeCell ref="AN11:AR11"/>
    <mergeCell ref="AN13:AR13"/>
    <mergeCell ref="AN20:AR20"/>
    <mergeCell ref="AN21:AR21"/>
    <mergeCell ref="AN22:AR22"/>
    <mergeCell ref="AN111:AR111"/>
    <mergeCell ref="AN112:AR112"/>
    <mergeCell ref="AN60:AR60"/>
    <mergeCell ref="AN37:AR37"/>
    <mergeCell ref="AN39:AR39"/>
    <mergeCell ref="AN40:AR40"/>
    <mergeCell ref="AN48:AR48"/>
    <mergeCell ref="AN49:AR49"/>
    <mergeCell ref="AN50:AR50"/>
    <mergeCell ref="AN51:AR51"/>
    <mergeCell ref="AN56:AR56"/>
    <mergeCell ref="AN57:AR57"/>
    <mergeCell ref="AN58:AR58"/>
    <mergeCell ref="AN59:AR59"/>
    <mergeCell ref="AN110:AR110"/>
    <mergeCell ref="AN61:AR61"/>
    <mergeCell ref="AN62:AR62"/>
    <mergeCell ref="AN63:AR63"/>
    <mergeCell ref="AN65:AR65"/>
    <mergeCell ref="AN66:AR66"/>
    <mergeCell ref="AN67:AR67"/>
    <mergeCell ref="AN69:AR69"/>
    <mergeCell ref="AN70:AR70"/>
    <mergeCell ref="AN71:AR71"/>
    <mergeCell ref="AN72:AR72"/>
    <mergeCell ref="AN101:AR101"/>
    <mergeCell ref="AN113:AR113"/>
    <mergeCell ref="AN114:AR114"/>
    <mergeCell ref="AN125:AR125"/>
    <mergeCell ref="I128:AM128"/>
    <mergeCell ref="AN129:AR129"/>
    <mergeCell ref="AN126:AR126"/>
    <mergeCell ref="AN127:AR127"/>
    <mergeCell ref="AN130:AR130"/>
    <mergeCell ref="AN131:AR131"/>
    <mergeCell ref="AN179:AR179"/>
    <mergeCell ref="AN132:AR132"/>
    <mergeCell ref="AN180:AR180"/>
    <mergeCell ref="AN133:AR133"/>
    <mergeCell ref="AN172:AR172"/>
    <mergeCell ref="AN175:AR175"/>
    <mergeCell ref="AN176:AR176"/>
    <mergeCell ref="AN177:AR177"/>
    <mergeCell ref="AN178:AR178"/>
  </mergeCells>
  <dataValidations count="1">
    <dataValidation type="list" allowBlank="1" showInputMessage="1" showErrorMessage="1" sqref="AV173:AV1048576 AV166:AV169 AV1:AV154" xr:uid="{F1C56238-16E3-4FBF-9235-FEF916BE58FA}">
      <formula1>"YES, NO"</formula1>
    </dataValidation>
  </dataValidations>
  <hyperlinks>
    <hyperlink ref="AN2" r:id="rId1" location=":~:text=As%20of%20June%202022%2C%2049%20states%20and%20the,Minnesota%20has%20the%20most%20student%20loan%20forgiveness%20programs." display="Student Loan Forgiveness by State (investopedia.com)_x000a_Alabama Legislature (state.al.us)" xr:uid="{7C74F7A6-C2AD-466F-918D-EE3B073DCEAC}"/>
    <hyperlink ref="AN20:AR20" r:id="rId2" display="https://cdphe.colorado.gov/colorado-health-service-corps" xr:uid="{42AC1F65-8E5D-4C0F-8CB5-ACB9CDB5911A}"/>
    <hyperlink ref="AN21" r:id="rId3" xr:uid="{C11F38F5-E096-4E76-AE94-2C59EAC6BADB}"/>
    <hyperlink ref="AN22:AR22" r:id="rId4" display="https://cdphe.colorado.gov/nurse-faculty-loan-repayment-program" xr:uid="{53FB01BE-1151-4C28-BF6F-13EE1D6876C4}"/>
    <hyperlink ref="AN23:AR23" r:id="rId5" display="https://cdphe.colorado.gov/prevention-and-wellness/health-access/health-professional-loan-repayment/rural-essential-access" xr:uid="{AE19330D-386A-45B2-9663-E574613C0F50}"/>
    <hyperlink ref="AN24:AR24" r:id="rId6" display="https://www.colorado.edu/law/admissions/financial-aid/lrap-loan-repayment-assistance-program" xr:uid="{EF3E8E13-ACA3-4F80-89CA-D134C19A6C0D}"/>
    <hyperlink ref="AN25:AR25" r:id="rId7" display="https://portal.ct.gov/DPH/Health-Education-Management--Surveillance/SLRP/Connecticut-State-Loan-Repayment-Program-CSLRP" xr:uid="{9095D61E-DCFC-4DF6-988F-5C4B5A428B8C}"/>
    <hyperlink ref="J2" r:id="rId8" xr:uid="{15823D0B-B022-45B0-8C4A-A75D84CFFCDB}"/>
    <hyperlink ref="J3" r:id="rId9" location="18.29.100" xr:uid="{8E140022-7670-4843-82BE-06AC307416F3}"/>
    <hyperlink ref="J6" r:id="rId10" xr:uid="{FE0377C1-D33D-4446-8A11-17882C16DE2B}"/>
    <hyperlink ref="J7" r:id="rId11" xr:uid="{C98A3DAB-5985-46D7-BCDB-9EDFE71E8308}"/>
    <hyperlink ref="J8" r:id="rId12" xr:uid="{89A43CC3-90A5-4172-AC65-30162207ECC3}"/>
    <hyperlink ref="J10" r:id="rId13" xr:uid="{C15362AB-6FED-4DB7-B714-8C479680E38E}"/>
    <hyperlink ref="J11" r:id="rId14" xr:uid="{8B7588C9-5233-460B-A08A-DABFC6980F68}"/>
    <hyperlink ref="J26" r:id="rId15" location="sec_10a-168a" xr:uid="{1A0BE694-75A3-4B59-B664-BBB5BE795C53}"/>
    <hyperlink ref="J24" r:id="rId16" xr:uid="{8EC8110E-1625-4628-A8F7-20D6E4960A12}"/>
    <hyperlink ref="J21" r:id="rId17" xr:uid="{532AF1EE-6CDB-4C17-AF9F-B07F6590AEE9}"/>
    <hyperlink ref="J77" r:id="rId18" display="M.S.H. 144-159 §144.1501" xr:uid="{6A78C2E7-F81C-4C67-9571-6FB6A770E77D}"/>
    <hyperlink ref="J78" r:id="rId19" display="M.S.H. 144-159 §144.1501" xr:uid="{76B80A59-DB2B-4838-B43D-C41CFA6484BD}"/>
    <hyperlink ref="J79" r:id="rId20" display="M.S.H. 144-159 §144.1501" xr:uid="{A76AAC18-737B-42A6-A9C4-5332EF39867F}"/>
    <hyperlink ref="J80" r:id="rId21" display="M.S.H. 144-159 §144.1501" xr:uid="{20445219-D6D2-471E-89A2-6B1B1E3EF9CB}"/>
    <hyperlink ref="J81" r:id="rId22" display="M.S.H. 144-159 §144.1501" xr:uid="{9F749FD6-B476-4244-8179-2EC2642A57A0}"/>
    <hyperlink ref="J82" r:id="rId23" display="M.S.H. 144-159 §144.1501" xr:uid="{EB174D2D-C5B7-4C9D-B20F-7D10B68B9170}"/>
    <hyperlink ref="J83" r:id="rId24" display="M.S.H. 144-159 §144.1501" xr:uid="{66FFBB4A-B661-4786-8E0D-704380D3DA4C}"/>
    <hyperlink ref="J84" r:id="rId25" display="M.S.H. 144-159 §144.1501" xr:uid="{843BB9B2-EA0B-49CA-9293-693697D14304}"/>
    <hyperlink ref="J85" r:id="rId26" display="M.S.H. 144-159 §144.1501" xr:uid="{6C7B2264-AF5A-417B-B502-06DBB0526F14}"/>
    <hyperlink ref="J87" r:id="rId27" display="M.S.H. 144-159 §144.1501" xr:uid="{C4788F84-26CB-499E-A6A9-A104D5D80A46}"/>
    <hyperlink ref="J88" r:id="rId28" display="M.S.H. 144-159 §144.1501" xr:uid="{8E419902-2AEC-4073-B0DA-3F3010F524CE}"/>
    <hyperlink ref="J89" r:id="rId29" display="M.S.H. 144-159 §144.1501" xr:uid="{2317EB3B-01EF-4FF6-A041-E575BB3B2C31}"/>
    <hyperlink ref="AN29" r:id="rId30" xr:uid="{4041D438-3305-4B87-94D2-63518F3A6F0D}"/>
    <hyperlink ref="J31" r:id="rId31" xr:uid="{CA09A80B-378F-4FEC-A2CE-75CD68DA3C6B}"/>
    <hyperlink ref="J30" r:id="rId32" xr:uid="{C645703D-7520-4A5E-9831-D80B3A602F61}"/>
    <hyperlink ref="J96" r:id="rId33" xr:uid="{B4CCA449-A016-449C-89BC-472FB57FF2FD}"/>
    <hyperlink ref="AN96" r:id="rId34" xr:uid="{C278F350-638B-4788-92ED-A8FB4EABB81C}"/>
    <hyperlink ref="J97" r:id="rId35" xr:uid="{658B5CC4-9838-4DAC-AEE1-95A5719F5FDF}"/>
    <hyperlink ref="AN97" r:id="rId36" xr:uid="{EF6E56B7-B6FA-40EB-8E82-A18B0F65C72A}"/>
    <hyperlink ref="AN98" r:id="rId37" xr:uid="{A8BEF925-09B7-4362-84FD-E7783AE32174}"/>
    <hyperlink ref="J98" r:id="rId38" xr:uid="{6BF67D57-3073-4DC3-B1E5-5CA15F68A944}"/>
    <hyperlink ref="AN38" r:id="rId39" xr:uid="{0E18EF14-C44A-4B17-8739-49EC2229EE69}"/>
    <hyperlink ref="AN56" r:id="rId40" xr:uid="{6D843A88-503D-40B5-8DB2-49983784EC79}"/>
    <hyperlink ref="AN103" r:id="rId41" xr:uid="{F5617CCC-AA30-4E4A-8004-706CBD25258F}"/>
    <hyperlink ref="J32" r:id="rId42" display="·         Chapter 195-16" xr:uid="{3CDAB04F-A002-4F88-9567-D7116C2FAC86}"/>
    <hyperlink ref="J33" r:id="rId43" xr:uid="{1B4501D0-ACA0-448A-892C-7ECB40E70FBD}"/>
    <hyperlink ref="AN35" r:id="rId44" xr:uid="{694DB900-4E86-4DC0-9C3B-6F151F47C6B6}"/>
    <hyperlink ref="J36" r:id="rId45" display="·         Chapter 195-12" xr:uid="{5168FFE4-D0B3-428C-A10B-AE70F53EA7CB}"/>
    <hyperlink ref="J37" r:id="rId46" xr:uid="{F8EA11B8-185D-4236-8232-ABA1827BFC8C}"/>
    <hyperlink ref="AN104" r:id="rId47" xr:uid="{C3DB924F-3B08-41D7-BA92-C73CF54CDE7D}"/>
    <hyperlink ref="AN47" r:id="rId48" location="scholarships" xr:uid="{645F0EB0-972C-44B0-B5DD-5BCB4D681586}"/>
    <hyperlink ref="J52" r:id="rId49" display="·         Section 261.116" xr:uid="{42A9D37B-6B2C-42FE-ACFC-D172CDC5B6A1}"/>
    <hyperlink ref="J53" r:id="rId50" display="·         261.115 Health care professional recruitment program" xr:uid="{C384B4C3-877F-4DB3-AF02-A27D30977C30}"/>
    <hyperlink ref="J55" r:id="rId51" xr:uid="{761CCADD-9474-4166-8240-2F26A421572B}"/>
    <hyperlink ref="AN54" r:id="rId52" xr:uid="{52B2F399-9309-42EF-A69E-600960B3E30F}"/>
    <hyperlink ref="J105" r:id="rId53" xr:uid="{24CC46B6-7870-4EAC-9602-948E0A979087}"/>
    <hyperlink ref="AN105" r:id="rId54" xr:uid="{350858C4-55F3-4783-B105-8E852B21BC3F}"/>
    <hyperlink ref="J106" r:id="rId55" display="P.L. 2021, c.384 " xr:uid="{7CB10199-9A50-4649-8859-CE079223F564}"/>
    <hyperlink ref="AN106" r:id="rId56" xr:uid="{9C621427-0F24-4D44-B9CA-E43942BFB50C}"/>
    <hyperlink ref="AN107" r:id="rId57" display="https://www.hesaa.org/Pages/JRJFSLRP.aspx" xr:uid="{C231DE07-60B6-4E3E-8D9E-2EE628AF446E}"/>
    <hyperlink ref="J41" r:id="rId58" xr:uid="{2C22697B-120C-4F6F-95F5-9227AB5D327D}"/>
    <hyperlink ref="J42" r:id="rId59" xr:uid="{EDFAF5CC-7B84-4A06-886B-237D23A21353}"/>
    <hyperlink ref="J43" r:id="rId60" xr:uid="{12452E70-0913-4E10-86B1-D6914B451E49}"/>
    <hyperlink ref="J46" r:id="rId61" xr:uid="{76299759-08CD-411F-9FC7-8D1CD0D9625A}"/>
    <hyperlink ref="J129" r:id="rId62" display="3702.96" xr:uid="{F6BECE4C-E355-4572-8D87-3AFD655F58F3}"/>
    <hyperlink ref="J175" r:id="rId63" xr:uid="{70D18413-1A6D-4D4F-81DB-5D2DDC3DD896}"/>
    <hyperlink ref="J177" r:id="rId64" display="9-2-118" xr:uid="{F9146E81-41BD-4A5F-A3A4-D93F203F64CA}"/>
    <hyperlink ref="AN173" r:id="rId65" xr:uid="{5A1CCA09-C31A-41B0-A531-2AC6450E31C8}"/>
    <hyperlink ref="AN174" r:id="rId66" xr:uid="{EC7422D0-A105-4714-8A5E-12A2379B02D3}"/>
    <hyperlink ref="AU25" r:id="rId67" xr:uid="{8FC8AE75-B026-4225-856B-3A46225C5ADF}"/>
    <hyperlink ref="AU26" r:id="rId68" xr:uid="{081E4113-11CC-4E05-8629-5F0BD3F66EB0}"/>
    <hyperlink ref="AU27" r:id="rId69" xr:uid="{E820A3CA-ADE2-47FB-A4FF-2287F211AC27}"/>
    <hyperlink ref="AU30" r:id="rId70" xr:uid="{0A39D855-83BA-48DD-B1A4-9FB1B606E0BF}"/>
    <hyperlink ref="AU31" r:id="rId71" xr:uid="{51007E94-10C2-4A0D-B45E-213A64A02E6C}"/>
    <hyperlink ref="AU37" r:id="rId72" xr:uid="{475AB5B0-2DC8-41EE-B982-BA1D8079F75B}"/>
    <hyperlink ref="AU38" r:id="rId73" xr:uid="{B27E637F-63D1-4945-AA79-78A6FB5D023B}"/>
    <hyperlink ref="AU41" r:id="rId74" xr:uid="{C968EF69-B2AD-42CD-8BAE-020D329700BF}"/>
    <hyperlink ref="AU42" r:id="rId75" xr:uid="{872B601D-275C-4048-A7A6-1F04D106BE19}"/>
    <hyperlink ref="AU47" r:id="rId76" xr:uid="{1CB1986B-835E-45AB-B859-E7CF8BF17B24}"/>
    <hyperlink ref="AU52" r:id="rId77" xr:uid="{C7BC83ED-F96C-4382-9444-BE335D689714}"/>
    <hyperlink ref="AU53" r:id="rId78" xr:uid="{45F69800-98D7-4321-8B70-78E06D3E178B}"/>
    <hyperlink ref="AU173" r:id="rId79" xr:uid="{C5909B7B-1DA3-40DD-AD97-988EF4CA68D9}"/>
    <hyperlink ref="AU174" r:id="rId80" xr:uid="{DCA8B96C-00AB-4B91-B6DD-885B783C3FD8}"/>
    <hyperlink ref="AN153" r:id="rId81" xr:uid="{2710DF87-F332-4E03-9944-2DE771BD5B3E}"/>
    <hyperlink ref="AN167" r:id="rId82" xr:uid="{A5C1895F-FD49-43E0-AC8C-BF9F85CA5E0C}"/>
    <hyperlink ref="J169" r:id="rId83" display="https://apps.leg.wa.gov/RCW/default.aspx?cite=28B.115" xr:uid="{6C819285-A6FA-47C4-842C-4702FC42526B}"/>
    <hyperlink ref="AN169" r:id="rId84" display="https://wsac.wa.gov/sites/default/files/WHC-Reference-Guide.pdf" xr:uid="{4949B9D5-BDB8-439A-ADD5-DFC829A9B758}"/>
    <hyperlink ref="AN170" r:id="rId85" xr:uid="{6C4F01AF-F42E-49D1-99BF-61BBD4B1567C}"/>
    <hyperlink ref="AU2" r:id="rId86" xr:uid="{BC657BEE-BD0B-49D2-9A22-890130BA9FF5}"/>
    <hyperlink ref="AU3" r:id="rId87" xr:uid="{A9DB4D22-113B-4024-AFEF-8EF0E42D7E55}"/>
    <hyperlink ref="AU6" r:id="rId88" display="workforce@azdhs.gov" xr:uid="{DBBD48AB-5B02-4661-BE3F-B2C0B16F9E93}"/>
    <hyperlink ref="AU8" r:id="rId89" xr:uid="{9540C1ED-579D-4736-8542-398986B030AA}"/>
    <hyperlink ref="AU10" r:id="rId90" xr:uid="{0DB5412B-A175-4546-8A31-984705B3134E}"/>
    <hyperlink ref="AU13" r:id="rId91" xr:uid="{C19E779A-8B67-4B8A-A4EF-39467DF7A1E6}"/>
    <hyperlink ref="AU21" r:id="rId92" xr:uid="{7BA493FC-EB86-4891-B5E0-C140B52A77F4}"/>
    <hyperlink ref="AU20" r:id="rId93" xr:uid="{13AD0740-C01F-401B-90D5-7864CA0E7EB8}"/>
    <hyperlink ref="AU24" r:id="rId94" xr:uid="{D63CD7FE-8C03-4CDF-A166-BB398CA12991}"/>
    <hyperlink ref="AU56" r:id="rId95" xr:uid="{DA650CA5-91DB-4A77-93AF-002D10A7267B}"/>
    <hyperlink ref="AU57" r:id="rId96" xr:uid="{175DF7BE-37E5-476B-B6BA-3DE9F393B3E3}"/>
    <hyperlink ref="AU58" r:id="rId97" xr:uid="{E0C956E6-86CA-452E-B94F-79E9A39FCB2B}"/>
    <hyperlink ref="AU59" r:id="rId98" xr:uid="{BEEADFF1-92A0-4AC5-A491-BFCB99F7BA78}"/>
    <hyperlink ref="AU72" r:id="rId99" xr:uid="{35F78503-6893-4666-8BEC-71C602C419FB}"/>
    <hyperlink ref="AU129" r:id="rId100" xr:uid="{4D356DFD-9B58-4EFA-A499-63EC6A81A8C3}"/>
    <hyperlink ref="AU110" r:id="rId101" xr:uid="{B5DBE7F8-9EB5-495B-8B8A-1CE1E5478165}"/>
    <hyperlink ref="AN111:AR111" r:id="rId102" display="https://hed.nm.gov/financial-aid/loan-repayment-programs/public-service-law" xr:uid="{B0D04B91-ABB3-452D-A1ED-A83A13BADCC0}"/>
    <hyperlink ref="AN112" r:id="rId103" xr:uid="{4B3C6CDE-F5C3-46B2-BA07-B38C07F85DAF}"/>
    <hyperlink ref="AN113:AR113" r:id="rId104" display="https://hed.nm.gov/financial-aid/loan-repayment-programs/nm-cyfd " xr:uid="{66B2669A-FA8E-4693-A17F-21B02DCAEC03}"/>
    <hyperlink ref="AN114:AR114" r:id="rId105" display="https://hed.nm.gov/financial-aid/loan-repayment-programs/teacher " xr:uid="{EEDD1E6F-B5C0-4488-8C23-C076D46E3853}"/>
    <hyperlink ref="AN61:AR61" r:id="rId106" display="https://wellaheadla.com/healthcare-access/louisiana-primary-care-office/state-loan-repayment-program/" xr:uid="{CB89C5C4-ABDB-4B35-B50F-8B73F0598009}"/>
    <hyperlink ref="AN62:AR62" r:id="rId107" display="https://wellaheadla.com/healthcare-access/louisiana-primary-care-office/louisiana-physician-loan-repayment-program/ " xr:uid="{6BBF735E-4071-4F8A-8359-313F421A28EB}"/>
    <hyperlink ref="AU73" r:id="rId108" xr:uid="{BCDF645D-35DE-40FB-AC18-F24FEE2592F6}"/>
    <hyperlink ref="AU74" r:id="rId109" xr:uid="{FD4508E3-A60C-415E-859E-278D773ED2E7}"/>
    <hyperlink ref="AN76" r:id="rId110" xr:uid="{F4675F1C-3908-4CF5-864D-A6AC9375A4B6}"/>
    <hyperlink ref="AU95" r:id="rId111" xr:uid="{EB4ADAB1-B74C-402A-8CD0-F26E8B051F65}"/>
    <hyperlink ref="AU97" r:id="rId112" xr:uid="{6B378F80-C7FB-406F-B874-FDFC9E999272}"/>
    <hyperlink ref="AU98" r:id="rId113" xr:uid="{F95C3C70-74D3-417C-B115-C5950D511A61}"/>
    <hyperlink ref="AU99" r:id="rId114" xr:uid="{4FB6488C-F961-4FC4-9A0A-31252CE8CC28}"/>
    <hyperlink ref="AU100" r:id="rId115" xr:uid="{2EF52E8C-1915-4A88-9B35-950E98C4DAFD}"/>
    <hyperlink ref="AN101:AR101" r:id="rId116" display="https://dpbh.nv.gov/Programs/NHSC/National_Health_Service_Corps_and_Nurse_Corps_Programs_-_Home/ ; https://bhw.hrsa.gov/funding/apply-loan-repayment/nurse-corps" xr:uid="{5BB3D789-4964-427D-80BC-4CFEBA2187F1}"/>
    <hyperlink ref="AU101" r:id="rId117" xr:uid="{3B67A38E-41E8-48BE-9179-394A960B13CD}"/>
    <hyperlink ref="AU103" r:id="rId118" xr:uid="{8485DBED-341F-4C6C-8A0D-D4A722E0911C}"/>
    <hyperlink ref="AU104" r:id="rId119" xr:uid="{A595F2E4-B5D6-45DE-BC59-D04CF6715B9E}"/>
    <hyperlink ref="AU105" r:id="rId120" xr:uid="{0B3A4014-7388-46ED-8DD4-05B2609D0505}"/>
    <hyperlink ref="AU106" r:id="rId121" xr:uid="{9F1057C9-F704-4FBA-89B1-231520895B1B}"/>
    <hyperlink ref="AU107" r:id="rId122" xr:uid="{3E1B601D-100F-46D7-B7B0-85C5C124862D}"/>
    <hyperlink ref="AU108" r:id="rId123" xr:uid="{CC8C39E7-96F3-489B-B1C7-E393DA502151}"/>
    <hyperlink ref="AN109" r:id="rId124" xr:uid="{409E1CA2-453D-448F-9911-A25F078FF2E9}"/>
    <hyperlink ref="AU109" r:id="rId125" xr:uid="{02F12020-0CA6-41E2-8848-7294EE1B4571}"/>
    <hyperlink ref="AU134" r:id="rId126" xr:uid="{8ED0CC08-B2FC-4DAD-810A-D03213B2340E}"/>
    <hyperlink ref="AU137" r:id="rId127" xr:uid="{F287F6FE-45BD-4CCF-A92F-59EA9E63E211}"/>
    <hyperlink ref="AU138" r:id="rId128" xr:uid="{A3EEFED3-E28B-43E4-AF42-4A974B1E42E1}"/>
    <hyperlink ref="AU139" r:id="rId129" xr:uid="{51EA4BE4-67D7-456C-9B1E-0E6D1E4FE972}"/>
    <hyperlink ref="AU140" r:id="rId130" xr:uid="{32B15BAB-397D-4AE9-8693-97441E46EDF2}"/>
    <hyperlink ref="AU141" r:id="rId131" xr:uid="{6A240329-5332-4AE5-9B19-B17D4202E1A4}"/>
    <hyperlink ref="AU142" r:id="rId132" xr:uid="{050D7A9F-7828-4629-8A0C-0562C95C49CF}"/>
    <hyperlink ref="AU143" r:id="rId133" xr:uid="{EB8B90F9-91D2-4620-A6E7-62717CC551F2}"/>
    <hyperlink ref="AU144" r:id="rId134" xr:uid="{815BC700-05D0-4052-9270-3AD99DD8D6E0}"/>
    <hyperlink ref="AU146" r:id="rId135" xr:uid="{146929F2-2D76-424F-B452-248B71891C21}"/>
    <hyperlink ref="AU148" r:id="rId136" xr:uid="{447BFD9F-0F5F-468C-BAB1-116DD454A0E0}"/>
    <hyperlink ref="AU153" r:id="rId137" xr:uid="{58C26558-2ED8-4F7D-853A-3036CBDD2F59}"/>
    <hyperlink ref="AU154" r:id="rId138" xr:uid="{51DBAB0B-9B53-46E5-8E8F-E07952C62567}"/>
    <hyperlink ref="AU155" r:id="rId139" xr:uid="{8892B0D2-0FF6-4520-BCE1-E3E7388BF4A4}"/>
    <hyperlink ref="AU156" r:id="rId140" xr:uid="{5781DD3F-E8DE-41B5-8FC5-5A03A45FF16D}"/>
    <hyperlink ref="AU157" r:id="rId141" xr:uid="{EBE34268-E02B-46B7-8C43-F968372B4155}"/>
    <hyperlink ref="AU158" r:id="rId142" xr:uid="{E823F14C-6AD2-486E-BDB9-205494DC4ADB}"/>
    <hyperlink ref="AU166" r:id="rId143" xr:uid="{6B636DC1-06C2-4A70-8DCF-CCB7A73F2ADF}"/>
    <hyperlink ref="AU167" r:id="rId144" xr:uid="{A402201A-3B02-4F99-896C-86D88611DD4F}"/>
    <hyperlink ref="AU168" r:id="rId145" xr:uid="{8164B1A9-A440-47A5-805C-2008E987E9D6}"/>
    <hyperlink ref="AU169" r:id="rId146" xr:uid="{33530597-1873-43B5-A3F9-9CC2BAE6715D}"/>
    <hyperlink ref="AU170" r:id="rId147" xr:uid="{9B25CA67-754E-4A9A-B22A-4AADD03A31A2}"/>
    <hyperlink ref="AU177" r:id="rId148" xr:uid="{1968FD08-CFB6-482A-8926-0F64724A341E}"/>
    <hyperlink ref="AU69" r:id="rId149" xr:uid="{374BA43C-C976-4638-AE64-9712346CB692}"/>
    <hyperlink ref="AU70" r:id="rId150" xr:uid="{C6743F69-B780-40AA-8B04-85296BECCC4A}"/>
    <hyperlink ref="AU71" r:id="rId151" xr:uid="{95C82AB9-02AA-4CC2-8F60-BA828DBEE048}"/>
    <hyperlink ref="AU125" r:id="rId152" xr:uid="{CE70A6E8-11B0-4DF7-A9E7-5CE0E1B1BA35}"/>
    <hyperlink ref="AN125:AR125" r:id="rId153" display="https://www.cfnc.org/pay-for-college/apply-for-financial-aid/forgivable-education-loans-for-service/" xr:uid="{CB9A8BDC-B0BB-4D15-B178-8622A9C37932}"/>
    <hyperlink ref="AU127" r:id="rId154" xr:uid="{5A1E964F-5837-4704-AF4D-FEAD7DAD8595}"/>
    <hyperlink ref="J178" r:id="rId155" xr:uid="{036D7939-8022-4A14-89A5-B8E474C57313}"/>
    <hyperlink ref="AU178" r:id="rId156" xr:uid="{0A8E72AF-5BCE-445F-8BA6-BE89537730F9}"/>
    <hyperlink ref="AU179" r:id="rId157" xr:uid="{081109D7-CB86-4B34-8867-7F6A21B8F3FB}"/>
    <hyperlink ref="J133" r:id="rId158" location=":~:text=The%20physicians%20and%20physician%20assistants,the%20Oklahoma%20Health%20Care%20Authority." xr:uid="{72454E93-1D49-4E3E-8EF1-4DF320DFDC0B}"/>
    <hyperlink ref="AU133" r:id="rId159" xr:uid="{C8F5D84E-573F-4BB7-AD7F-31D0D23D4423}"/>
    <hyperlink ref="J132" r:id="rId160" location=":~:text=The%20physicians%20and%20physician%20assistants,the%20Oklahoma%20Health%20Care%20Authority." xr:uid="{533FE365-0A36-4090-BB03-5CC6F95A1012}"/>
    <hyperlink ref="J131" r:id="rId161" xr:uid="{1A636016-1C99-4FB2-A1EC-D44565AE8E09}"/>
    <hyperlink ref="AU131" r:id="rId162" xr:uid="{857A27C9-E2CB-47C7-AFFC-E271C8463F03}"/>
    <hyperlink ref="J66" r:id="rId163" xr:uid="{FA445CE1-3A86-4107-B789-20C1039AB9F7}"/>
    <hyperlink ref="AU66" r:id="rId164" xr:uid="{6E08691A-AD0F-4BEF-833F-0148F98C6AF0}"/>
    <hyperlink ref="J63" r:id="rId165" xr:uid="{5C794BFD-DFDB-497D-953B-A957B44B492F}"/>
    <hyperlink ref="AN63:AR63" r:id="rId166" display="https://www.famemaine.com/affording-education/pay-for-school/borrowing-student-loans/student-loan-programs/health-professions/" xr:uid="{5EBFC0DC-7D1E-4982-97A4-3AF5DC7B8153}"/>
    <hyperlink ref="AU63" r:id="rId167" xr:uid="{1C59BC04-14F9-454F-9E65-E3061D970A85}"/>
    <hyperlink ref="AN65:AR65" r:id="rId168" display="https://www.famemaine.com/affording-education/pay-for-school/borrowing-student-loans/student-loan-programs/health-professions/" xr:uid="{63C032FA-FBDC-430C-A21C-771D0C2F7D84}"/>
    <hyperlink ref="AU65" r:id="rId169" xr:uid="{84CA7424-114B-4456-A0E6-E63AD4F228CC}"/>
    <hyperlink ref="AU64" r:id="rId170" xr:uid="{98271203-A251-46D6-99BE-6C4FEC2CAEB9}"/>
    <hyperlink ref="AU67" r:id="rId171" xr:uid="{C80D5EC7-2684-486E-8355-DB7A2220F1EE}"/>
    <hyperlink ref="AN67:AR67" r:id="rId172" location="qualifications" display="https://www.liveandworkinmaine.com/opportunity-maine#qualifications " xr:uid="{412FC1E1-5050-4B2E-B5FE-7986E403C8B6}"/>
    <hyperlink ref="AN115" r:id="rId173" xr:uid="{A6FC4CB9-5179-4CF4-A0AD-FB0BC087F08A}"/>
    <hyperlink ref="AU115" r:id="rId174" xr:uid="{8CAFDA82-1697-4EBF-9340-87A30598038B}"/>
    <hyperlink ref="AN116" r:id="rId175" xr:uid="{C5560640-5EB1-46DD-B232-57C423B18999}"/>
    <hyperlink ref="AU116" r:id="rId176" xr:uid="{8001179E-5E2F-4124-B278-8C3170F0F618}"/>
    <hyperlink ref="AU117" r:id="rId177" xr:uid="{D33A97FF-5168-4192-8454-55AB25A9FDC8}"/>
    <hyperlink ref="AN117" r:id="rId178" location="horizontalTab1" xr:uid="{ED28F708-51CB-4B3F-94BE-6B87D88C0558}"/>
    <hyperlink ref="AN118" r:id="rId179" xr:uid="{01D8E4C0-F374-4904-8540-17123D97C2E0}"/>
    <hyperlink ref="AU118" r:id="rId180" xr:uid="{436F2B0B-AC91-48DD-B4F5-802B4AC664B3}"/>
    <hyperlink ref="AN119" r:id="rId181" xr:uid="{4F3A78F4-38B0-47D8-85EE-81423AB1E6A8}"/>
    <hyperlink ref="AU119" r:id="rId182" xr:uid="{F963B9E0-99FE-4856-BEED-0B37500D9040}"/>
    <hyperlink ref="AN120" r:id="rId183" xr:uid="{D7B5721F-4746-431B-B79F-C37864D023EC}"/>
    <hyperlink ref="AU120" r:id="rId184" xr:uid="{4F0BFD80-BC07-4BB8-88C3-94D0DFCD3A51}"/>
    <hyperlink ref="AN121" r:id="rId185" xr:uid="{87CD1D55-8960-4AC2-AFBC-4DE6354DF8D7}"/>
    <hyperlink ref="AU121" r:id="rId186" xr:uid="{CAE0A41F-A7E6-425B-B8F1-49EFE7920CF3}"/>
    <hyperlink ref="AN122" r:id="rId187" xr:uid="{A1609E20-DB35-4E97-A4F2-1EEBDE62CC6B}"/>
    <hyperlink ref="AU122" r:id="rId188" xr:uid="{491455E5-E5EE-43A1-BA7E-AADA0DE24E6F}"/>
    <hyperlink ref="AN123" r:id="rId189" display="https://www.health.ny.gov/professionals/doctors/graduate_medical_education/doctors_across_ny/docs/soi_cycle_ix.pdf" xr:uid="{C3050733-8F32-4AD6-95F0-AAA07A45DB0D}"/>
    <hyperlink ref="AU123" r:id="rId190" xr:uid="{9B983CB7-6C2D-4B58-BB6D-73CAA0F8DB59}"/>
    <hyperlink ref="J123" r:id="rId191" xr:uid="{B2DED7D0-D126-4882-BC02-A54837C97FCC}"/>
    <hyperlink ref="AU124" r:id="rId192" xr:uid="{51522ECC-1F59-4669-9C0B-990AB32144E4}"/>
    <hyperlink ref="J62" r:id="rId193" xr:uid="{043AB4F5-55AA-4C39-9FBD-2D620CC47BF8}"/>
    <hyperlink ref="AN64" r:id="rId194" xr:uid="{C748C275-4123-4E50-925E-8702F409FE51}"/>
    <hyperlink ref="J61" r:id="rId195" xr:uid="{028F80CB-42FF-41BA-AE53-C564025D0EDE}"/>
    <hyperlink ref="AN100" r:id="rId196" xr:uid="{F244CD9D-7F17-49A1-B058-CDAEE30430FF}"/>
    <hyperlink ref="AN138" r:id="rId197" xr:uid="{21CBB36B-C145-4B94-8348-9CE0AE1095EE}"/>
    <hyperlink ref="AN139" r:id="rId198" xr:uid="{9D469776-D196-4333-B0F5-35A3E19AA77F}"/>
    <hyperlink ref="J28" r:id="rId199" xr:uid="{ECBBBB53-FED6-401D-B023-86144E4EB54C}"/>
    <hyperlink ref="AU28" r:id="rId200" xr:uid="{D84608DE-C461-4094-BB0E-D7B92B253634}"/>
    <hyperlink ref="AN28" r:id="rId201" xr:uid="{CFDA0617-73ED-490E-B598-C88FFD97091F}"/>
    <hyperlink ref="J73" r:id="rId202" xr:uid="{F2217940-581D-419A-B5E3-B7FD20EDA0B9}"/>
    <hyperlink ref="J95" r:id="rId203" xr:uid="{7F11A32A-51ED-4436-9967-D7E4984D6A2D}"/>
    <hyperlink ref="J102" r:id="rId204" xr:uid="{64DB1379-3739-4382-9CA4-4EC2E3C15F0D}"/>
    <hyperlink ref="J101" r:id="rId205" display="NV AB45 " xr:uid="{AFA673F6-75E9-49EB-9EE0-9C57F59E3688}"/>
    <hyperlink ref="AU76" r:id="rId206" xr:uid="{BC1A0974-F4CE-4930-96B3-7C8C2E1033CE}"/>
    <hyperlink ref="AD77" r:id="rId207" display="2003" xr:uid="{14BFF90F-4477-462C-A4BA-ACA04D40F180}"/>
    <hyperlink ref="AN39" r:id="rId208" xr:uid="{E727DD3D-64DD-4677-9FCF-048AB04564DF}"/>
    <hyperlink ref="AU39" r:id="rId209" xr:uid="{B4F40794-3802-497D-887D-8AB6E24F5B9B}"/>
    <hyperlink ref="AN40:AR40" r:id="rId210" display="https://healthandwelfare.idaho.gov/providers/rural-health-and-underserved-areas/loan-repayment-and-grants" xr:uid="{48580A17-0E3E-4442-A61B-31E56ADBF3C6}"/>
    <hyperlink ref="AU40" r:id="rId211" xr:uid="{8892A58F-97E6-4052-9AC8-EB257B085844}"/>
    <hyperlink ref="J40" r:id="rId212" xr:uid="{92CE6506-FA83-4141-B880-5D57AE842C67}"/>
    <hyperlink ref="AN49:AR49" r:id="rId213" display="https://www.studentloanplanner.com/student-loan-forgiveness-indiana/; https://www.inbarfoundation.org/civil-legal-assistance/; https://freestudentloanadvice.org/forgivenessprograms/indiana-honorable-j-terrence-and-peggy-cody-loan-repayment-assistance-fund/" xr:uid="{BA3506F6-6C75-4F11-8785-C7476C561E0F}"/>
    <hyperlink ref="AU48" r:id="rId214" xr:uid="{607BDAD9-FCE4-4342-AF80-2384C1F81203}"/>
    <hyperlink ref="AN48:AR48" r:id="rId215" location=":~:text=If%20you%20qualify%2C%20up%20to%2050%20percent%20of,continued%20for%20the%20duration%20of%20the%20lending%20period" display="https://mckinneylaw.iu.edu/careers/lrap/index.html#:~:text=If%20you%20qualify%2C%20up%20to%2050%20percent%20of,continued%20for%20the%20duration%20of%20the%20lending%20period." xr:uid="{5EC5B795-331D-489F-A49A-0DF9408E13D9}"/>
    <hyperlink ref="AU50" r:id="rId216" xr:uid="{CB3F672D-6DFE-472D-9FB8-635FC63444DA}"/>
    <hyperlink ref="AN50:AR50" r:id="rId217" display="https://www.studentloanplanner.com/student-loan-forgiveness-indiana/" xr:uid="{D85279AD-4ADD-4449-8F86-6F09A9813DC1}"/>
    <hyperlink ref="AU51" r:id="rId218" xr:uid="{CED3C7CA-54EA-4B6A-85FB-8B6B0AE4DAB8}"/>
    <hyperlink ref="AN51:AR51" r:id="rId219" location="Practice_Site_Requirements; https://www.in.gov/health/cdpc/files/IN-SLRP-Overview.pdf" display="https://www.in.gov/health/cdpc/state-loan-repayment-program/#Practice_Site_Requirements; https://www.in.gov/health/cdpc/files/IN-SLRP-Overview.pdf" xr:uid="{85EE1970-029B-440A-A7A1-BB534B006F5C}"/>
    <hyperlink ref="J72" r:id="rId220" xr:uid="{5F72E1F6-5408-4B3C-A227-81C8310EC3C2}"/>
    <hyperlink ref="AN149" r:id="rId221" xr:uid="{BB009BA2-082A-4F37-B5B0-15B2EF7D5116}"/>
    <hyperlink ref="AN150" r:id="rId222" xr:uid="{7D8E6420-2017-420A-9BEB-480A4F8FE85D}"/>
    <hyperlink ref="AN151" r:id="rId223" xr:uid="{28C6959D-376B-4731-A6FA-99F1E7A95AEF}"/>
    <hyperlink ref="AN152" r:id="rId224" xr:uid="{BC9943C2-38A0-475A-92E0-E3A0E27EF71D}"/>
    <hyperlink ref="AN148" r:id="rId225" xr:uid="{6E8D868E-24DB-4395-AC81-1C2FB81747B2}"/>
    <hyperlink ref="AU175" r:id="rId226" xr:uid="{4556C9BE-CDB0-4EED-98F2-9AD8258C31B2}"/>
    <hyperlink ref="AU176" r:id="rId227" xr:uid="{7B77CDD6-23CD-4570-AE08-FD94BBA01E14}"/>
    <hyperlink ref="AN176:AR176" r:id="rId228" location="/" display="https://health.wyo.gov/wp-content/uploads/2023/07/Summer-2023-WY-SLRP-Application-Package-1-2.pdf; https://wyslrp.health.wyo.gov/#/" xr:uid="{9D0C92B3-C6E7-46AA-9D25-A12FF5B8FBC9}"/>
    <hyperlink ref="AN12" r:id="rId229" display="https://hcai.blob.core.windows.net/uploads/2020/10/BSNLRP-Grant-Guide-FY-2021-22-1.pdf" xr:uid="{12B19390-C2E0-4AE3-9D84-C70D121A6F91}"/>
    <hyperlink ref="AU12" r:id="rId230" xr:uid="{97715BF3-8CFA-4B8E-875C-F9EDCA35C999}"/>
    <hyperlink ref="AU16" r:id="rId231" xr:uid="{73C30C0D-E916-42BE-9714-31A011521CEB}"/>
    <hyperlink ref="J16" r:id="rId232" xr:uid="{176E8EF3-D230-4DFD-ADC7-88D38E9D300E}"/>
    <hyperlink ref="AN18" r:id="rId233" xr:uid="{437FDAC6-25A7-45CB-A0B4-6DD1861AE834}"/>
    <hyperlink ref="AN17" r:id="rId234" xr:uid="{2C99D358-ABF1-4C6A-9E93-A4D2EDED94A6}"/>
    <hyperlink ref="AD19" r:id="rId235" xr:uid="{3E5107CF-C310-47B2-89FB-EF05A5A4A521}"/>
    <hyperlink ref="AN19" r:id="rId236" xr:uid="{79CAB4D5-87CF-4583-BF2C-D2DF77BA0CD8}"/>
    <hyperlink ref="J20" r:id="rId237" xr:uid="{FF5B56BE-CB75-495E-8397-C756A903B9E6}"/>
    <hyperlink ref="J171" r:id="rId238" xr:uid="{DA28EB8E-30C0-4994-9811-CA78D4DE44B7}"/>
    <hyperlink ref="AU33" r:id="rId239" xr:uid="{131DE313-8C39-4BAA-AA67-8FEC190DBA05}"/>
    <hyperlink ref="AU34" r:id="rId240" xr:uid="{F57F4450-7008-426F-9BBB-835499E8A3C2}"/>
    <hyperlink ref="AU35" r:id="rId241" xr:uid="{3BBEC8DC-E1E6-4821-8192-23AF042824F8}"/>
    <hyperlink ref="J35" r:id="rId242" xr:uid="{D42F79CD-F374-4B1A-AF83-6E117EDBD2A8}"/>
    <hyperlink ref="AU36" r:id="rId243" xr:uid="{7D0BF83A-5E0C-41D8-BA1A-A0C84B9BDDB2}"/>
    <hyperlink ref="AU32" r:id="rId244" xr:uid="{74BF60A4-1B52-461C-9E63-F053E138A61B}"/>
    <hyperlink ref="J44" r:id="rId245" display="110 ILCS 996" xr:uid="{07A0FD03-5458-4E2E-A83E-B4B1062DC5B9}"/>
    <hyperlink ref="AU44" r:id="rId246" xr:uid="{31D492A5-9BB0-4459-B4C5-6C519ED77E98}"/>
    <hyperlink ref="AN45" r:id="rId247" xr:uid="{21DACB63-7999-4C3D-8EB9-B8E634D00BB7}"/>
    <hyperlink ref="AU45" r:id="rId248" xr:uid="{A739F259-9837-4190-84E5-1AA6DB1ECEEC}"/>
    <hyperlink ref="AU49" r:id="rId249" xr:uid="{534D7AC7-5638-4843-BCFF-62D406D2B452}"/>
    <hyperlink ref="AN160" r:id="rId250" display="https://www.vtvets.org/assets/docs/2022%20VLAVELRP%20Overview.pdf" xr:uid="{BB2EE56B-5A6B-4D07-915D-AEE1D70418A1}"/>
    <hyperlink ref="AU160" r:id="rId251" xr:uid="{491072C3-7FE8-42C4-970D-CF3A9EFFB65A}"/>
    <hyperlink ref="J54" r:id="rId252" display="IAC 283 Ch. 24 Rule 283.24.1" xr:uid="{847A000C-FDC3-4AC9-9C37-00DF997CD66C}"/>
    <hyperlink ref="AN161" r:id="rId253" xr:uid="{1464C5A5-087B-4A6F-A8AC-B204A9D102AF}"/>
    <hyperlink ref="AU161" r:id="rId254" xr:uid="{707E43F8-C837-465C-BDA2-1DD46F621290}"/>
    <hyperlink ref="AU54" r:id="rId255" xr:uid="{F035B0BE-0889-46C6-9192-C01E21665D86}"/>
    <hyperlink ref="AU55" r:id="rId256" xr:uid="{4FF263AA-C3DE-4E73-9ADB-794CE76EEFEA}"/>
    <hyperlink ref="J56" r:id="rId257" xr:uid="{7B232703-EA1D-49D4-8ECF-553CB32C293D}"/>
    <hyperlink ref="AN163" r:id="rId258" xr:uid="{017B0C87-037D-46F8-A79B-40667BEF85C7}"/>
    <hyperlink ref="AN165" r:id="rId259" xr:uid="{D4350898-73DC-498E-A95D-BED304AAD7D3}"/>
    <hyperlink ref="AU162" r:id="rId260" xr:uid="{8C47B465-AA0E-42E5-899A-4EFB7CA92949}"/>
    <hyperlink ref="AN134" r:id="rId261" xr:uid="{9B7312DE-3FCD-4675-BD03-20DDE325D248}"/>
    <hyperlink ref="AN144" r:id="rId262" xr:uid="{84D74B5B-2EC4-4920-8413-5A4F937C7B9E}"/>
    <hyperlink ref="AN145" r:id="rId263" xr:uid="{267B120D-552C-4D9B-B380-EAFAC0B5AD7B}"/>
    <hyperlink ref="AU145" r:id="rId264" xr:uid="{CDBC56E1-9C83-4ED3-A683-9001962E1ECD}"/>
    <hyperlink ref="J146" r:id="rId265" xr:uid="{C273B24D-03F3-4ABF-87DE-907DC52ED9C1}"/>
    <hyperlink ref="AN146" r:id="rId266" xr:uid="{0268E17C-FAED-4020-A0DF-B26D3B075521}"/>
    <hyperlink ref="AU68" r:id="rId267" xr:uid="{EDBCA147-24AB-4303-9C1F-80CDAB9C60F2}"/>
    <hyperlink ref="AN68" r:id="rId268" xr:uid="{59784EF3-D5AE-470B-BF68-E8EE30DDB5DD}"/>
    <hyperlink ref="AU14" r:id="rId269" xr:uid="{82B4CED4-4219-4E77-9D04-A2D01CAC3A08}"/>
    <hyperlink ref="J107" r:id="rId270" xr:uid="{919F3311-85F5-4D60-B558-643047B0CFDD}"/>
    <hyperlink ref="J108" r:id="rId271" xr:uid="{6694E72F-5BDF-4882-94A6-3D6D3EA22D43}"/>
    <hyperlink ref="AN87" r:id="rId272" xr:uid="{17AA676D-6CBA-490D-BAC3-0AC8B2D5AD6D}"/>
    <hyperlink ref="AN90" r:id="rId273" xr:uid="{400F758B-C12B-4F54-B044-F04FDEDE3637}"/>
    <hyperlink ref="J94" r:id="rId274" xr:uid="{6864087E-6872-458D-B9EA-3864CA3DE5B6}"/>
    <hyperlink ref="J93" r:id="rId275" xr:uid="{9D53B069-5BDB-40AF-A75C-F3565294142D}"/>
    <hyperlink ref="AN15" r:id="rId276" xr:uid="{B45DBE50-729D-48D0-AC36-EC0B088630CE}"/>
    <hyperlink ref="AU15" r:id="rId277" xr:uid="{EDE65281-DE7E-4830-ADE2-391A7B88997B}"/>
    <hyperlink ref="AU17" r:id="rId278" xr:uid="{035806A5-B36B-4A18-8956-EB87FBAFAAF6}"/>
    <hyperlink ref="AU18" r:id="rId279" xr:uid="{100984D3-71B8-460A-9C1F-787D9892FD9A}"/>
    <hyperlink ref="J19" r:id="rId280" xr:uid="{4371D688-8ADA-44F3-93D8-E6B8A749A300}"/>
    <hyperlink ref="AN155" r:id="rId281" xr:uid="{9096E67F-70D1-4354-AE4B-27F0014E0318}"/>
    <hyperlink ref="AN156" r:id="rId282" xr:uid="{56D75907-1083-44B1-B602-49380E2B4FCC}"/>
    <hyperlink ref="AN157" r:id="rId283" xr:uid="{79896B81-94B6-4879-84D0-1AA2960DAC21}"/>
    <hyperlink ref="AN172:AR172" r:id="rId284" display="https://dhhr.wv.gov/ruralhealth/repayment/Pages/default.aspx" xr:uid="{3D578616-7F3E-4F57-8D5A-BEC10675EB0C}"/>
    <hyperlink ref="AU172" r:id="rId285" xr:uid="{C929EFD8-B3A8-4624-83D4-DBFC11340BC9}"/>
    <hyperlink ref="AU150" r:id="rId286" xr:uid="{32231015-FD04-4E6C-A955-B05BBA3CAD43}"/>
    <hyperlink ref="AU151" r:id="rId287" xr:uid="{CDBBEEDF-9571-4C9F-B6FD-8BF294FEDD78}"/>
    <hyperlink ref="AU149" r:id="rId288" xr:uid="{6E4B4508-A0E0-444E-8BD5-F314BFBAE35D}"/>
    <hyperlink ref="AU152" r:id="rId289" display="dstrube@teajf.org" xr:uid="{36A39694-A42F-4163-A327-9C0A6C8BC0CA}"/>
    <hyperlink ref="J179" r:id="rId290" xr:uid="{D147136B-04E6-472D-81D3-CA4704B92DD7}"/>
    <hyperlink ref="AN5:AR5" r:id="rId291" display="https://thecollegeinvestor.com/student-loan-forgiveness-programs-by-state/arizona-student-loan-forgiveness/ https://www.studentloanplanner.com/arizona-student-loan-forgiveness/" xr:uid="{FB3ACF8E-AFD0-4D31-9502-49CF94465F29}"/>
    <hyperlink ref="J9" r:id="rId292" xr:uid="{0EE6ABEB-1E72-4527-A632-4CD467993E38}"/>
    <hyperlink ref="J27" r:id="rId293" xr:uid="{FBF8B715-8790-4741-960B-A03505598527}"/>
    <hyperlink ref="J34" r:id="rId294" xr:uid="{B0C2B8F0-D64D-4F0E-A74B-5C7BEDB52266}"/>
    <hyperlink ref="AD20" r:id="rId295" xr:uid="{EBF06F5B-3E91-4453-B971-EC684AEFD953}"/>
    <hyperlink ref="AD21" r:id="rId296" display="2001" xr:uid="{D2C1D202-0669-4FE3-8335-5CD1BED2AAFA}"/>
    <hyperlink ref="J38" r:id="rId297" xr:uid="{14AEECD5-EA2B-4A83-B3EB-4383EEBE724B}"/>
    <hyperlink ref="J39" r:id="rId298" xr:uid="{B6F2B3E2-A7D9-431E-AAEB-FB7C353C39C0}"/>
    <hyperlink ref="J45" r:id="rId299" xr:uid="{12E26312-C9E9-4CB2-8490-6EB499A08961}"/>
    <hyperlink ref="J51" r:id="rId300" location="21-44-6-6" xr:uid="{C38C821B-A27B-4112-908C-AC3A6B20B755}"/>
    <hyperlink ref="J69" r:id="rId301" xr:uid="{078379E2-0647-4ABF-95AD-8D92599FB600}"/>
    <hyperlink ref="J100" r:id="rId302" xr:uid="{4938DB88-38D7-48EB-8586-E9F071411EB6}"/>
    <hyperlink ref="J64" r:id="rId303" xr:uid="{25F8B821-44B9-441C-A6E6-979F97664D3C}"/>
    <hyperlink ref="J65" r:id="rId304" xr:uid="{4A306893-C5C6-4489-B627-7479A25141C5}"/>
    <hyperlink ref="J67" r:id="rId305" xr:uid="{485A96A8-EE3E-41F2-B52D-A0DFE65466B3}"/>
    <hyperlink ref="AN143" r:id="rId306" xr:uid="{389A3D35-0AFC-45CF-AE05-8A6B789B356E}"/>
    <hyperlink ref="J170" r:id="rId307" xr:uid="{A39881F1-2CCF-44D5-B985-086319BE1AD5}"/>
    <hyperlink ref="J173" r:id="rId308" display="36.61" xr:uid="{3427FD84-7785-465D-A5F4-75E8AE7D0291}"/>
    <hyperlink ref="J174" r:id="rId309" display="36.61" xr:uid="{6D7E750E-FDC9-46C2-872B-2C8F2918C441}"/>
    <hyperlink ref="J134" r:id="rId310" xr:uid="{AC986804-EB1F-4DFB-8665-F0172E486260}"/>
    <hyperlink ref="J136" r:id="rId311" xr:uid="{BB598EFF-71B4-44D2-8693-BDCFCDDB0EB5}"/>
    <hyperlink ref="AN137" r:id="rId312" xr:uid="{EE62F5F0-245F-4684-8ABD-7CB5FBBC4671}"/>
    <hyperlink ref="AN102" r:id="rId313" xr:uid="{9E3086EE-01E6-4CB2-BB08-757AF60D94F5}"/>
    <hyperlink ref="AU102" r:id="rId314" xr:uid="{01323631-EDA1-4DA8-82BD-CAB029A13134}"/>
    <hyperlink ref="AN95" r:id="rId315" xr:uid="{3C53AF3B-8C9F-41F2-BCEB-1443AC50F448}"/>
    <hyperlink ref="AN99" r:id="rId316" xr:uid="{8F7EE19E-E05B-4FEB-8BF6-DACF25BD0DE4}"/>
    <hyperlink ref="J99" r:id="rId317" xr:uid="{9AFA796E-3728-4003-8EBE-2C315E8EEC67}"/>
    <hyperlink ref="J76" r:id="rId318" display="M.S.H. 144-159 §144.1501" xr:uid="{5D02DCF9-A01C-4EE4-8E21-FC7968561CAB}"/>
    <hyperlink ref="AD76" r:id="rId319" display="2003" xr:uid="{E769DAB3-82DF-416F-BEDC-6D0C7B1E404E}"/>
    <hyperlink ref="AD78" r:id="rId320" display="2003" xr:uid="{85C36B3B-347C-489F-9142-340951D79844}"/>
    <hyperlink ref="AN80" r:id="rId321" xr:uid="{68CBD5DC-6455-490E-A4E6-256BE82E4F50}"/>
    <hyperlink ref="J130" r:id="rId322" xr:uid="{1DE9A509-C4AE-4B7A-A5F2-4B59A9A12230}"/>
    <hyperlink ref="J160" r:id="rId323" xr:uid="{4911B61C-3A65-4D4F-AC69-33D1D106B817}"/>
    <hyperlink ref="J156" r:id="rId324" xr:uid="{41F05620-486F-497F-A4A4-A839C3275EDE}"/>
    <hyperlink ref="J157" r:id="rId325" xr:uid="{0D4298B6-2D15-4DB1-861A-39F5A5BE5F2A}"/>
    <hyperlink ref="J163" r:id="rId326" xr:uid="{1742951C-A572-4040-8A14-A8CCCD6A787F}"/>
    <hyperlink ref="J155" r:id="rId327" xr:uid="{F8CEC512-1E1F-4F7B-A90C-F42EBBEC00F7}"/>
    <hyperlink ref="J161" r:id="rId328" display="H.171/Act 45" xr:uid="{F530AFDE-AD13-45D2-AA56-3335F5EAE17D}"/>
    <hyperlink ref="AN164" r:id="rId329" location=":~:text=The%20Vermont%20Educational%20Loan%20Repayment%20Program%20for%20Nurses,must%20agree%20to%20a%2012%20month%20service%20obligation. ; file:///C:/Users/VPSC/Downloads/2023%20Program%20Overview%20and%20Participant%20Eligibility_Nurses.pdf" display="https://www.ruralhealthinfo.org/funding/3266#:~:text=The%20Vermont%20Educational%20Loan%20Repayment%20Program%20for%20Nurses,must%20agree%20to%20a%2012%20month%20service%20obligation. ; file:///C:/Users/VPSC/Downloads/2023%20Program%20Overview%20and%20Participant%20Eligibility_Nurses.pdf" xr:uid="{19422D12-2610-482E-8D79-C9AB572295A6}"/>
    <hyperlink ref="J164" r:id="rId330" xr:uid="{D387AF76-E9DE-4FD6-BF2B-99A51CFAC769}"/>
    <hyperlink ref="AN158" r:id="rId331" location=":~:text=VBF%3Ds%20statewide%20Loan%20Repayment%20Assistance%20Program%20%28VBF-LRAP%29%20provides,employed%20by%20the%20Office%20of%20the%20Defender%20General" xr:uid="{C5FD3B56-73C7-4CA0-95D9-89593C10EE15}"/>
    <hyperlink ref="AN159" r:id="rId332" xr:uid="{2B0D510C-AA57-44C2-95F1-E382B0C7E9A3}"/>
    <hyperlink ref="AU159" r:id="rId333" xr:uid="{E0470088-0326-48B9-B091-413B0645BBB3}"/>
    <hyperlink ref="J120" r:id="rId334" xr:uid="{E5699E40-DF9D-41B9-B6BE-92BD636C6F69}"/>
    <hyperlink ref="J117" r:id="rId335" xr:uid="{352C83D2-DA1F-4A73-BC71-EDE4FC0F53BC}"/>
    <hyperlink ref="J118" r:id="rId336" xr:uid="{8AEDB31B-9375-4696-9496-8637DBDF6659}"/>
    <hyperlink ref="J122" r:id="rId337" xr:uid="{D1C6EC75-C4D9-4A12-8E44-35563218027C}"/>
    <hyperlink ref="J121" r:id="rId338" xr:uid="{F8152C8B-4260-4A36-9DD9-BFCBEC6A67FB}"/>
    <hyperlink ref="J124" r:id="rId339" xr:uid="{A238E072-0747-4D6B-8FC8-DC44245FF42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83A38-DD58-42C6-89A9-C106A01D64DF}">
  <dimension ref="A1:AP183"/>
  <sheetViews>
    <sheetView workbookViewId="0">
      <pane ySplit="1" topLeftCell="A2" activePane="bottomLeft" state="frozen"/>
      <selection pane="bottomLeft" activeCell="AB1" sqref="AB1"/>
    </sheetView>
  </sheetViews>
  <sheetFormatPr baseColWidth="10" defaultColWidth="8.83203125" defaultRowHeight="100.5" customHeight="1"/>
  <cols>
    <col min="1" max="1" width="19" style="128" bestFit="1" customWidth="1"/>
    <col min="2" max="2" width="12.5" style="128" bestFit="1" customWidth="1"/>
    <col min="3" max="4" width="12.5" style="128" customWidth="1"/>
    <col min="5" max="5" width="14.83203125" style="128" bestFit="1" customWidth="1"/>
    <col min="6" max="6" width="19.6640625" style="128" customWidth="1"/>
    <col min="7" max="7" width="13" style="128" bestFit="1" customWidth="1"/>
    <col min="8" max="8" width="15.1640625" style="163" customWidth="1"/>
    <col min="9" max="9" width="20.5" style="128" bestFit="1" customWidth="1"/>
    <col min="10" max="10" width="20.5" style="128" customWidth="1"/>
    <col min="11" max="11" width="37.5" style="128" customWidth="1"/>
    <col min="12" max="12" width="28.1640625" style="128" customWidth="1"/>
    <col min="13" max="13" width="22" style="128" customWidth="1"/>
    <col min="14" max="14" width="23" style="128" customWidth="1"/>
    <col min="15" max="15" width="21.5" style="128" customWidth="1"/>
    <col min="16" max="21" width="11.6640625" style="128" customWidth="1"/>
    <col min="22" max="28" width="12.33203125" style="128" customWidth="1"/>
    <col min="29" max="29" width="20.1640625" style="128" customWidth="1"/>
    <col min="30" max="30" width="20.1640625" style="512" customWidth="1"/>
    <col min="31" max="31" width="20.1640625" style="198" customWidth="1"/>
    <col min="32" max="36" width="20.1640625" style="128" customWidth="1"/>
    <col min="37" max="37" width="28.33203125" style="128" customWidth="1"/>
    <col min="38" max="38" width="20.1640625" style="128" customWidth="1"/>
    <col min="39" max="16384" width="8.83203125" style="128"/>
  </cols>
  <sheetData>
    <row r="1" spans="1:42" s="11" customFormat="1" ht="100.5" customHeight="1">
      <c r="A1" s="1" t="s">
        <v>0</v>
      </c>
      <c r="B1" s="2" t="s">
        <v>1</v>
      </c>
      <c r="C1" s="1" t="s">
        <v>3</v>
      </c>
      <c r="D1" s="1" t="s">
        <v>8</v>
      </c>
      <c r="E1" s="1" t="s">
        <v>1247</v>
      </c>
      <c r="F1" s="2" t="s">
        <v>1248</v>
      </c>
      <c r="G1" s="3" t="s">
        <v>1249</v>
      </c>
      <c r="H1" s="1" t="s">
        <v>28</v>
      </c>
      <c r="I1" s="1" t="s">
        <v>29</v>
      </c>
      <c r="J1" s="1" t="s">
        <v>1251</v>
      </c>
      <c r="K1" s="2" t="s">
        <v>30</v>
      </c>
      <c r="L1" s="4" t="s">
        <v>31</v>
      </c>
      <c r="M1" s="456" t="s">
        <v>44</v>
      </c>
      <c r="N1" s="456" t="s">
        <v>1252</v>
      </c>
      <c r="O1" s="456" t="s">
        <v>45</v>
      </c>
      <c r="P1" s="456" t="s">
        <v>46</v>
      </c>
      <c r="Q1" s="456" t="s">
        <v>1253</v>
      </c>
      <c r="R1" s="456" t="s">
        <v>50</v>
      </c>
      <c r="S1" s="456" t="s">
        <v>52</v>
      </c>
      <c r="T1" s="456" t="s">
        <v>54</v>
      </c>
      <c r="U1" s="456" t="s">
        <v>55</v>
      </c>
      <c r="V1" s="456" t="s">
        <v>1254</v>
      </c>
      <c r="W1" s="456" t="s">
        <v>1255</v>
      </c>
      <c r="X1" s="456" t="s">
        <v>56</v>
      </c>
      <c r="Y1" s="456"/>
      <c r="Z1" s="456" t="s">
        <v>57</v>
      </c>
      <c r="AA1" s="456" t="s">
        <v>1256</v>
      </c>
      <c r="AB1" s="456" t="s">
        <v>1257</v>
      </c>
      <c r="AC1" s="5" t="s">
        <v>69</v>
      </c>
      <c r="AD1" s="459" t="s">
        <v>70</v>
      </c>
      <c r="AE1" s="6" t="s">
        <v>71</v>
      </c>
      <c r="AF1" s="7" t="s">
        <v>72</v>
      </c>
      <c r="AG1" s="8" t="s">
        <v>79</v>
      </c>
      <c r="AH1" s="8" t="s">
        <v>80</v>
      </c>
      <c r="AI1" s="8" t="s">
        <v>81</v>
      </c>
      <c r="AJ1" s="8" t="s">
        <v>82</v>
      </c>
      <c r="AK1" s="8" t="s">
        <v>83</v>
      </c>
      <c r="AL1" s="5" t="s">
        <v>84</v>
      </c>
    </row>
    <row r="2" spans="1:42" s="24" customFormat="1" ht="100.5" customHeight="1">
      <c r="A2" s="12" t="s">
        <v>96</v>
      </c>
      <c r="B2" s="12" t="s">
        <v>97</v>
      </c>
      <c r="C2" s="12">
        <v>1</v>
      </c>
      <c r="D2" s="12">
        <v>5074296</v>
      </c>
      <c r="E2" s="13">
        <v>0.51</v>
      </c>
      <c r="F2" s="13">
        <v>0.31</v>
      </c>
      <c r="G2" s="14">
        <v>30996</v>
      </c>
      <c r="H2" s="15">
        <v>1</v>
      </c>
      <c r="I2" s="16" t="s">
        <v>100</v>
      </c>
      <c r="J2" s="17"/>
      <c r="K2" s="16" t="s">
        <v>101</v>
      </c>
      <c r="L2" s="18" t="s">
        <v>102</v>
      </c>
      <c r="M2" s="18">
        <v>1</v>
      </c>
      <c r="N2" s="18"/>
      <c r="O2" s="18">
        <v>0</v>
      </c>
      <c r="P2" s="18">
        <v>0</v>
      </c>
      <c r="Q2" s="18">
        <v>0</v>
      </c>
      <c r="R2" s="18">
        <v>1</v>
      </c>
      <c r="S2" s="18">
        <v>0</v>
      </c>
      <c r="T2" s="18">
        <v>0</v>
      </c>
      <c r="U2" s="18">
        <v>0</v>
      </c>
      <c r="V2" s="18">
        <v>0</v>
      </c>
      <c r="W2" s="18">
        <v>1</v>
      </c>
      <c r="X2" s="18"/>
      <c r="Y2" s="18"/>
      <c r="Z2" s="18">
        <v>5.8</v>
      </c>
      <c r="AA2" s="18"/>
      <c r="AB2" s="18"/>
      <c r="AC2" s="19" t="s">
        <v>1266</v>
      </c>
      <c r="AD2" s="460">
        <v>0</v>
      </c>
      <c r="AE2" s="20" t="s">
        <v>104</v>
      </c>
      <c r="AF2" s="16" t="s">
        <v>105</v>
      </c>
      <c r="AG2" s="16" t="s">
        <v>106</v>
      </c>
      <c r="AH2" s="16">
        <v>2</v>
      </c>
      <c r="AI2" s="16">
        <v>1</v>
      </c>
      <c r="AJ2" s="16">
        <v>1</v>
      </c>
      <c r="AK2" s="16" t="s">
        <v>107</v>
      </c>
      <c r="AL2" s="16" t="s">
        <v>108</v>
      </c>
    </row>
    <row r="3" spans="1:42" s="37" customFormat="1" ht="100.5" customHeight="1">
      <c r="A3" s="536" t="s">
        <v>128</v>
      </c>
      <c r="B3" s="536" t="s">
        <v>129</v>
      </c>
      <c r="C3" s="536">
        <v>3</v>
      </c>
      <c r="D3" s="547">
        <v>7359197</v>
      </c>
      <c r="E3" s="549">
        <v>0.47</v>
      </c>
      <c r="F3" s="549">
        <v>0.21</v>
      </c>
      <c r="G3" s="562">
        <v>24298</v>
      </c>
      <c r="H3" s="570">
        <v>3</v>
      </c>
      <c r="I3" s="581" t="s">
        <v>1283</v>
      </c>
      <c r="J3" s="581"/>
      <c r="K3" s="179" t="s">
        <v>1284</v>
      </c>
      <c r="L3" s="179" t="s">
        <v>1285</v>
      </c>
      <c r="M3" s="179">
        <v>2</v>
      </c>
      <c r="N3" s="179">
        <v>3</v>
      </c>
      <c r="O3" s="179">
        <v>0</v>
      </c>
      <c r="P3" s="179">
        <v>0</v>
      </c>
      <c r="Q3" s="179">
        <v>0</v>
      </c>
      <c r="R3" s="179">
        <v>0</v>
      </c>
      <c r="S3" s="179">
        <v>1</v>
      </c>
      <c r="T3" s="179">
        <v>0</v>
      </c>
      <c r="U3" s="179">
        <v>0</v>
      </c>
      <c r="V3" s="179">
        <v>0</v>
      </c>
      <c r="W3" s="179">
        <v>1</v>
      </c>
      <c r="X3" s="179"/>
      <c r="Y3" s="179"/>
      <c r="Z3" s="179">
        <v>4.7</v>
      </c>
      <c r="AA3" s="179"/>
      <c r="AB3" s="179"/>
      <c r="AC3" s="606" t="s">
        <v>1286</v>
      </c>
      <c r="AD3" s="625"/>
      <c r="AE3" s="640"/>
      <c r="AF3" s="179"/>
      <c r="AG3" s="179"/>
      <c r="AH3" s="179"/>
      <c r="AI3" s="179"/>
      <c r="AJ3" s="179"/>
      <c r="AK3" s="179"/>
      <c r="AL3" s="179"/>
      <c r="AM3" s="661"/>
      <c r="AN3" s="661"/>
      <c r="AO3" s="661"/>
      <c r="AP3" s="661"/>
    </row>
    <row r="4" spans="1:42" s="52" customFormat="1" ht="100.5" customHeight="1">
      <c r="A4" s="539" t="s">
        <v>144</v>
      </c>
      <c r="B4" s="539" t="s">
        <v>145</v>
      </c>
      <c r="C4" s="545">
        <v>4</v>
      </c>
      <c r="D4" s="545">
        <v>3045637</v>
      </c>
      <c r="E4" s="558">
        <v>0.54</v>
      </c>
      <c r="F4" s="558">
        <v>0.18</v>
      </c>
      <c r="G4" s="568">
        <v>27319</v>
      </c>
      <c r="H4" s="578">
        <v>1</v>
      </c>
      <c r="I4" s="587" t="s">
        <v>147</v>
      </c>
      <c r="J4" s="598"/>
      <c r="K4" s="51" t="s">
        <v>148</v>
      </c>
      <c r="L4" s="51" t="s">
        <v>149</v>
      </c>
      <c r="M4" s="51">
        <v>1</v>
      </c>
      <c r="N4" s="51"/>
      <c r="O4" s="51">
        <v>0</v>
      </c>
      <c r="P4" s="51">
        <v>0</v>
      </c>
      <c r="Q4" s="51">
        <v>0</v>
      </c>
      <c r="R4" s="51">
        <v>1</v>
      </c>
      <c r="S4" s="51">
        <v>0</v>
      </c>
      <c r="T4" s="51">
        <v>0</v>
      </c>
      <c r="U4" s="51">
        <v>0</v>
      </c>
      <c r="V4" s="51">
        <v>0</v>
      </c>
      <c r="W4" s="51">
        <v>1</v>
      </c>
      <c r="X4" s="51"/>
      <c r="Y4" s="51"/>
      <c r="Z4" s="51">
        <v>5.9</v>
      </c>
      <c r="AA4" s="51"/>
      <c r="AB4" s="51"/>
      <c r="AC4" s="621" t="s">
        <v>1302</v>
      </c>
      <c r="AD4" s="637">
        <v>0</v>
      </c>
      <c r="AE4" s="642" t="s">
        <v>151</v>
      </c>
      <c r="AF4" s="760" t="s">
        <v>152</v>
      </c>
      <c r="AG4" s="761" t="s">
        <v>153</v>
      </c>
      <c r="AH4" s="761">
        <v>3</v>
      </c>
      <c r="AI4" s="761">
        <v>1</v>
      </c>
      <c r="AJ4" s="761">
        <v>1</v>
      </c>
      <c r="AK4" s="363" t="s">
        <v>154</v>
      </c>
      <c r="AL4" s="51" t="s">
        <v>155</v>
      </c>
    </row>
    <row r="5" spans="1:42" s="24" customFormat="1" ht="100.5" customHeight="1">
      <c r="A5" s="12" t="s">
        <v>156</v>
      </c>
      <c r="B5" s="12" t="s">
        <v>157</v>
      </c>
      <c r="C5" s="93">
        <v>5</v>
      </c>
      <c r="D5" s="12">
        <v>39029342</v>
      </c>
      <c r="E5" s="13">
        <v>0.46</v>
      </c>
      <c r="F5" s="13">
        <v>0.14000000000000001</v>
      </c>
      <c r="G5" s="53">
        <v>21132</v>
      </c>
      <c r="H5" s="58"/>
      <c r="I5" s="94" t="s">
        <v>159</v>
      </c>
      <c r="J5" s="104"/>
      <c r="K5" s="23" t="s">
        <v>160</v>
      </c>
      <c r="L5" s="23" t="s">
        <v>161</v>
      </c>
      <c r="M5" s="23"/>
      <c r="N5" s="23"/>
      <c r="O5" s="23">
        <v>0</v>
      </c>
      <c r="P5" s="23">
        <v>0</v>
      </c>
      <c r="Q5" s="23">
        <v>1</v>
      </c>
      <c r="R5" s="23">
        <v>0</v>
      </c>
      <c r="S5" s="23">
        <v>0</v>
      </c>
      <c r="T5" s="23">
        <v>0</v>
      </c>
      <c r="U5" s="23">
        <v>0</v>
      </c>
      <c r="V5" s="23">
        <v>0</v>
      </c>
      <c r="W5" s="23">
        <v>0</v>
      </c>
      <c r="X5" s="23"/>
      <c r="Y5" s="23"/>
      <c r="Z5" s="16">
        <v>4.3</v>
      </c>
      <c r="AA5" s="23"/>
      <c r="AB5" s="23"/>
      <c r="AC5" s="105" t="s">
        <v>1332</v>
      </c>
      <c r="AD5" s="467" t="s">
        <v>164</v>
      </c>
      <c r="AE5" s="106" t="s">
        <v>165</v>
      </c>
      <c r="AF5" s="23" t="s">
        <v>166</v>
      </c>
      <c r="AG5" s="23" t="s">
        <v>153</v>
      </c>
      <c r="AH5" s="23">
        <v>3</v>
      </c>
      <c r="AI5" s="23">
        <v>2</v>
      </c>
      <c r="AJ5" s="23">
        <v>1</v>
      </c>
      <c r="AK5" s="23" t="s">
        <v>167</v>
      </c>
      <c r="AL5" s="23" t="s">
        <v>168</v>
      </c>
    </row>
    <row r="6" spans="1:42" s="24" customFormat="1" ht="100.5" customHeight="1">
      <c r="A6" s="12" t="s">
        <v>156</v>
      </c>
      <c r="B6" s="12" t="s">
        <v>157</v>
      </c>
      <c r="C6" s="93">
        <v>5</v>
      </c>
      <c r="D6" s="12">
        <v>39029342</v>
      </c>
      <c r="E6" s="13">
        <v>0.46</v>
      </c>
      <c r="F6" s="13">
        <v>0.14000000000000001</v>
      </c>
      <c r="G6" s="53">
        <v>21135</v>
      </c>
      <c r="H6" s="58"/>
      <c r="I6" s="94" t="s">
        <v>228</v>
      </c>
      <c r="J6" s="590"/>
      <c r="K6" s="23" t="s">
        <v>229</v>
      </c>
      <c r="L6" s="23" t="s">
        <v>230</v>
      </c>
      <c r="M6" s="23">
        <v>1</v>
      </c>
      <c r="N6" s="23"/>
      <c r="O6" s="23">
        <v>0</v>
      </c>
      <c r="P6" s="23">
        <v>0</v>
      </c>
      <c r="Q6" s="23">
        <v>0</v>
      </c>
      <c r="R6" s="23">
        <v>1</v>
      </c>
      <c r="S6" s="23">
        <v>0</v>
      </c>
      <c r="T6" s="23">
        <v>0</v>
      </c>
      <c r="U6" s="23">
        <v>0</v>
      </c>
      <c r="V6" s="23">
        <v>0</v>
      </c>
      <c r="W6" s="23">
        <v>1</v>
      </c>
      <c r="X6" s="23"/>
      <c r="Y6" s="23"/>
      <c r="Z6" s="16">
        <v>4.3</v>
      </c>
      <c r="AA6" s="23"/>
      <c r="AB6" s="23"/>
      <c r="AC6" s="611" t="s">
        <v>232</v>
      </c>
      <c r="AD6" s="629" t="s">
        <v>164</v>
      </c>
      <c r="AE6" s="24" t="s">
        <v>233</v>
      </c>
      <c r="AF6" s="23" t="s">
        <v>233</v>
      </c>
      <c r="AG6" s="23" t="s">
        <v>174</v>
      </c>
      <c r="AH6" s="23">
        <v>3</v>
      </c>
      <c r="AI6" s="23">
        <v>1</v>
      </c>
      <c r="AJ6" s="23">
        <v>1</v>
      </c>
      <c r="AK6" s="23"/>
      <c r="AL6" s="23" t="s">
        <v>234</v>
      </c>
    </row>
    <row r="7" spans="1:42" s="74" customFormat="1" ht="100.5" customHeight="1">
      <c r="A7" s="115" t="s">
        <v>235</v>
      </c>
      <c r="B7" s="115" t="s">
        <v>236</v>
      </c>
      <c r="C7" s="544">
        <v>6</v>
      </c>
      <c r="D7" s="129">
        <v>5839926</v>
      </c>
      <c r="E7" s="116">
        <v>0.49</v>
      </c>
      <c r="F7" s="116">
        <v>0.23</v>
      </c>
      <c r="G7" s="117">
        <v>26428</v>
      </c>
      <c r="H7" s="576"/>
      <c r="I7" s="585" t="s">
        <v>245</v>
      </c>
      <c r="J7" s="595"/>
      <c r="K7" s="585" t="s">
        <v>246</v>
      </c>
      <c r="L7" s="585" t="s">
        <v>247</v>
      </c>
      <c r="M7" s="585"/>
      <c r="N7" s="585">
        <v>3</v>
      </c>
      <c r="O7" s="585">
        <v>0</v>
      </c>
      <c r="P7" s="585">
        <v>0</v>
      </c>
      <c r="Q7" s="585">
        <v>0</v>
      </c>
      <c r="R7" s="585">
        <v>0</v>
      </c>
      <c r="S7" s="585">
        <v>1</v>
      </c>
      <c r="T7" s="585">
        <v>0</v>
      </c>
      <c r="U7" s="585">
        <v>0</v>
      </c>
      <c r="V7" s="585">
        <v>0</v>
      </c>
      <c r="W7" s="585">
        <v>0</v>
      </c>
      <c r="X7" s="585"/>
      <c r="Y7" s="585"/>
      <c r="Z7" s="585">
        <v>4.5999999999999996</v>
      </c>
      <c r="AA7" s="585"/>
      <c r="AB7" s="585"/>
      <c r="AC7" s="618" t="s">
        <v>1361</v>
      </c>
      <c r="AD7" s="474">
        <v>0</v>
      </c>
      <c r="AE7" s="133" t="s">
        <v>1362</v>
      </c>
      <c r="AF7" s="655" t="s">
        <v>1363</v>
      </c>
      <c r="AG7" s="133" t="s">
        <v>174</v>
      </c>
      <c r="AH7" s="133">
        <v>3</v>
      </c>
      <c r="AI7" s="133">
        <v>1</v>
      </c>
      <c r="AJ7" s="133">
        <v>1</v>
      </c>
      <c r="AK7" s="657" t="s">
        <v>251</v>
      </c>
      <c r="AL7" s="585" t="s">
        <v>252</v>
      </c>
      <c r="AM7" s="663"/>
      <c r="AN7" s="663"/>
      <c r="AO7" s="663"/>
      <c r="AP7" s="663"/>
    </row>
    <row r="8" spans="1:42" s="78" customFormat="1" ht="100.5" customHeight="1">
      <c r="A8" s="540"/>
      <c r="B8" s="540"/>
      <c r="C8" s="540">
        <v>7</v>
      </c>
      <c r="D8" s="540">
        <v>3626205</v>
      </c>
      <c r="E8" s="559">
        <v>0.56999999999999995</v>
      </c>
      <c r="F8" s="559">
        <v>0.37</v>
      </c>
      <c r="G8" s="569">
        <v>35854</v>
      </c>
      <c r="H8" s="579"/>
      <c r="I8" s="588" t="s">
        <v>280</v>
      </c>
      <c r="J8" s="599"/>
      <c r="K8" s="588" t="s">
        <v>281</v>
      </c>
      <c r="L8" s="605" t="s">
        <v>282</v>
      </c>
      <c r="M8" s="605"/>
      <c r="N8" s="605"/>
      <c r="O8" s="605">
        <v>0</v>
      </c>
      <c r="P8" s="605">
        <v>0</v>
      </c>
      <c r="Q8" s="605">
        <v>0</v>
      </c>
      <c r="R8" s="605">
        <v>1</v>
      </c>
      <c r="S8" s="605">
        <v>0</v>
      </c>
      <c r="T8" s="605">
        <v>0</v>
      </c>
      <c r="U8" s="605">
        <v>0</v>
      </c>
      <c r="V8" s="605">
        <v>0</v>
      </c>
      <c r="W8" s="605">
        <v>0</v>
      </c>
      <c r="X8" s="605">
        <v>1</v>
      </c>
      <c r="Y8" s="605"/>
      <c r="Z8" s="605">
        <v>5.5</v>
      </c>
      <c r="AA8" s="605"/>
      <c r="AB8" s="605"/>
      <c r="AC8" s="622" t="s">
        <v>1372</v>
      </c>
      <c r="AD8" s="638">
        <v>0</v>
      </c>
      <c r="AE8" s="647" t="s">
        <v>284</v>
      </c>
      <c r="AF8" s="605" t="s">
        <v>285</v>
      </c>
      <c r="AG8" s="605" t="s">
        <v>174</v>
      </c>
      <c r="AH8" s="605">
        <v>3</v>
      </c>
      <c r="AI8" s="605">
        <v>1</v>
      </c>
      <c r="AJ8" s="605">
        <v>1</v>
      </c>
      <c r="AK8" s="658" t="s">
        <v>234</v>
      </c>
      <c r="AL8" s="605" t="s">
        <v>286</v>
      </c>
      <c r="AM8" s="664"/>
      <c r="AN8" s="664"/>
      <c r="AO8" s="664"/>
      <c r="AP8" s="664"/>
    </row>
    <row r="9" spans="1:42" s="24" customFormat="1" ht="100.5" customHeight="1">
      <c r="A9" s="191" t="s">
        <v>325</v>
      </c>
      <c r="B9" s="191" t="s">
        <v>326</v>
      </c>
      <c r="C9" s="191">
        <v>9</v>
      </c>
      <c r="D9" s="191">
        <v>22244823</v>
      </c>
      <c r="E9" s="192">
        <v>0.47</v>
      </c>
      <c r="F9" s="192">
        <v>0.14000000000000001</v>
      </c>
      <c r="G9" s="193">
        <v>24454</v>
      </c>
      <c r="H9" s="194">
        <v>3</v>
      </c>
      <c r="I9" s="195" t="s">
        <v>327</v>
      </c>
      <c r="J9" s="119"/>
      <c r="K9" s="195" t="s">
        <v>328</v>
      </c>
      <c r="L9" s="195" t="s">
        <v>329</v>
      </c>
      <c r="M9" s="195">
        <v>2</v>
      </c>
      <c r="N9" s="195">
        <v>3</v>
      </c>
      <c r="O9" s="195">
        <v>0</v>
      </c>
      <c r="P9" s="195">
        <v>0</v>
      </c>
      <c r="Q9" s="195">
        <v>0</v>
      </c>
      <c r="R9" s="195">
        <v>0</v>
      </c>
      <c r="S9" s="195">
        <v>1</v>
      </c>
      <c r="T9" s="195">
        <v>0</v>
      </c>
      <c r="U9" s="195">
        <v>0</v>
      </c>
      <c r="V9" s="195">
        <v>0</v>
      </c>
      <c r="W9" s="195">
        <v>1</v>
      </c>
      <c r="X9" s="195"/>
      <c r="Y9" s="195"/>
      <c r="Z9" s="195">
        <v>5.2</v>
      </c>
      <c r="AA9" s="195"/>
      <c r="AB9" s="195"/>
      <c r="AC9" s="196">
        <v>1992</v>
      </c>
      <c r="AD9" s="474">
        <v>0</v>
      </c>
      <c r="AE9" s="193">
        <v>5000</v>
      </c>
      <c r="AF9" s="197">
        <v>5000</v>
      </c>
      <c r="AG9" s="195" t="s">
        <v>174</v>
      </c>
      <c r="AH9" s="195">
        <v>0</v>
      </c>
      <c r="AI9" s="195"/>
      <c r="AJ9" s="195"/>
      <c r="AK9" s="195" t="s">
        <v>331</v>
      </c>
      <c r="AL9" s="195" t="s">
        <v>332</v>
      </c>
      <c r="AM9" s="198"/>
      <c r="AN9" s="198"/>
      <c r="AO9" s="198"/>
      <c r="AP9" s="198"/>
    </row>
    <row r="10" spans="1:42" s="24" customFormat="1" ht="100.5" customHeight="1">
      <c r="A10" s="236" t="s">
        <v>400</v>
      </c>
      <c r="B10" s="236" t="s">
        <v>401</v>
      </c>
      <c r="C10" s="236">
        <v>13</v>
      </c>
      <c r="D10" s="236">
        <v>12582032</v>
      </c>
      <c r="E10" s="237">
        <v>0.56999999999999995</v>
      </c>
      <c r="F10" s="237">
        <v>0.22</v>
      </c>
      <c r="G10" s="238">
        <v>28552</v>
      </c>
      <c r="H10" s="239">
        <v>4</v>
      </c>
      <c r="I10" s="140" t="s">
        <v>432</v>
      </c>
      <c r="J10" s="120"/>
      <c r="K10" s="140" t="s">
        <v>433</v>
      </c>
      <c r="L10" s="140" t="s">
        <v>434</v>
      </c>
      <c r="M10" s="140">
        <v>1</v>
      </c>
      <c r="N10" s="140"/>
      <c r="O10" s="140">
        <v>0</v>
      </c>
      <c r="P10" s="140">
        <v>0</v>
      </c>
      <c r="Q10" s="140">
        <v>0</v>
      </c>
      <c r="R10" s="140">
        <v>1</v>
      </c>
      <c r="S10" s="140">
        <v>0</v>
      </c>
      <c r="T10" s="140">
        <v>0</v>
      </c>
      <c r="U10" s="140">
        <v>0</v>
      </c>
      <c r="V10" s="140">
        <v>0</v>
      </c>
      <c r="W10" s="140">
        <v>1</v>
      </c>
      <c r="X10" s="140"/>
      <c r="Y10" s="140"/>
      <c r="Z10" s="140">
        <v>5.5</v>
      </c>
      <c r="AA10" s="140"/>
      <c r="AB10" s="140"/>
      <c r="AC10" s="240">
        <v>2003</v>
      </c>
      <c r="AD10" s="479">
        <v>0</v>
      </c>
      <c r="AE10" s="238">
        <v>5000</v>
      </c>
      <c r="AF10" s="140" t="s">
        <v>435</v>
      </c>
      <c r="AG10" s="140" t="s">
        <v>174</v>
      </c>
      <c r="AH10" s="140">
        <v>3</v>
      </c>
      <c r="AI10" s="140">
        <v>1</v>
      </c>
      <c r="AJ10" s="140">
        <v>1</v>
      </c>
      <c r="AK10" s="140" t="s">
        <v>436</v>
      </c>
      <c r="AL10" s="140" t="s">
        <v>174</v>
      </c>
      <c r="AM10" s="198"/>
      <c r="AN10" s="198"/>
      <c r="AO10" s="198"/>
      <c r="AP10" s="198"/>
    </row>
    <row r="11" spans="1:42" s="24" customFormat="1" ht="100.5" customHeight="1">
      <c r="A11" s="236" t="s">
        <v>400</v>
      </c>
      <c r="B11" s="236" t="s">
        <v>401</v>
      </c>
      <c r="C11" s="236">
        <v>13</v>
      </c>
      <c r="D11" s="236">
        <v>12582032</v>
      </c>
      <c r="E11" s="237">
        <v>0.56999999999999995</v>
      </c>
      <c r="F11" s="237">
        <v>0.22</v>
      </c>
      <c r="G11" s="238">
        <v>28553</v>
      </c>
      <c r="H11" s="239"/>
      <c r="I11" s="241" t="s">
        <v>419</v>
      </c>
      <c r="J11" s="120"/>
      <c r="K11" s="140" t="s">
        <v>420</v>
      </c>
      <c r="L11" s="140" t="s">
        <v>421</v>
      </c>
      <c r="M11" s="140">
        <v>2</v>
      </c>
      <c r="N11" s="140" t="s">
        <v>1428</v>
      </c>
      <c r="O11" s="140">
        <v>0</v>
      </c>
      <c r="P11" s="140">
        <v>0</v>
      </c>
      <c r="Q11" s="140">
        <v>0</v>
      </c>
      <c r="R11" s="140">
        <v>0</v>
      </c>
      <c r="S11" s="140">
        <v>1</v>
      </c>
      <c r="T11" s="140">
        <v>0</v>
      </c>
      <c r="U11" s="140">
        <v>0</v>
      </c>
      <c r="V11" s="140">
        <v>0</v>
      </c>
      <c r="W11" s="140">
        <v>0</v>
      </c>
      <c r="X11" s="140"/>
      <c r="Y11" s="140"/>
      <c r="Z11" s="140">
        <v>5.5</v>
      </c>
      <c r="AA11" s="140"/>
      <c r="AB11" s="140"/>
      <c r="AC11" s="242" t="s">
        <v>1429</v>
      </c>
      <c r="AD11" s="480">
        <v>0</v>
      </c>
      <c r="AE11" s="198" t="s">
        <v>423</v>
      </c>
      <c r="AF11" s="140" t="s">
        <v>424</v>
      </c>
      <c r="AG11" s="140" t="s">
        <v>174</v>
      </c>
      <c r="AH11" s="140">
        <v>3</v>
      </c>
      <c r="AI11" s="140">
        <v>1</v>
      </c>
      <c r="AJ11" s="140">
        <v>1</v>
      </c>
      <c r="AK11" s="140" t="s">
        <v>425</v>
      </c>
      <c r="AL11" s="140" t="s">
        <v>174</v>
      </c>
      <c r="AM11" s="198"/>
      <c r="AN11" s="198"/>
      <c r="AO11" s="198"/>
      <c r="AP11" s="198"/>
    </row>
    <row r="12" spans="1:42" s="24" customFormat="1" ht="100.5" customHeight="1">
      <c r="A12" s="236" t="s">
        <v>400</v>
      </c>
      <c r="B12" s="236" t="s">
        <v>401</v>
      </c>
      <c r="C12" s="236">
        <v>13</v>
      </c>
      <c r="D12" s="236">
        <v>12582032</v>
      </c>
      <c r="E12" s="237">
        <v>0.56999999999999995</v>
      </c>
      <c r="F12" s="237">
        <v>0.22</v>
      </c>
      <c r="G12" s="238">
        <v>28556</v>
      </c>
      <c r="H12" s="239"/>
      <c r="I12" s="136" t="s">
        <v>426</v>
      </c>
      <c r="J12" s="120"/>
      <c r="K12" s="136" t="s">
        <v>427</v>
      </c>
      <c r="L12" s="136" t="s">
        <v>428</v>
      </c>
      <c r="M12" s="136">
        <v>1</v>
      </c>
      <c r="N12" s="136"/>
      <c r="O12" s="136">
        <v>0</v>
      </c>
      <c r="P12" s="136">
        <v>0</v>
      </c>
      <c r="Q12" s="136">
        <v>1</v>
      </c>
      <c r="R12" s="136">
        <v>1</v>
      </c>
      <c r="S12" s="136">
        <v>0</v>
      </c>
      <c r="T12" s="136">
        <v>0</v>
      </c>
      <c r="U12" s="136">
        <v>0</v>
      </c>
      <c r="V12" s="136">
        <v>0</v>
      </c>
      <c r="W12" s="136">
        <v>0</v>
      </c>
      <c r="X12" s="136">
        <v>1</v>
      </c>
      <c r="Y12" s="136"/>
      <c r="Z12" s="136">
        <v>5.5</v>
      </c>
      <c r="AA12" s="136"/>
      <c r="AB12" s="136"/>
      <c r="AC12" s="245">
        <v>2022</v>
      </c>
      <c r="AD12" s="482"/>
      <c r="AE12" s="246">
        <v>6500</v>
      </c>
      <c r="AF12" s="247">
        <v>6500</v>
      </c>
      <c r="AG12" s="136" t="s">
        <v>430</v>
      </c>
      <c r="AH12" s="136">
        <v>3</v>
      </c>
      <c r="AI12" s="136">
        <v>1</v>
      </c>
      <c r="AJ12" s="136">
        <v>0</v>
      </c>
      <c r="AK12" s="136" t="s">
        <v>431</v>
      </c>
      <c r="AL12" s="136" t="s">
        <v>174</v>
      </c>
      <c r="AM12" s="198"/>
      <c r="AN12" s="198"/>
      <c r="AO12" s="198"/>
      <c r="AP12" s="198"/>
    </row>
    <row r="13" spans="1:42" s="24" customFormat="1" ht="100.5" customHeight="1">
      <c r="A13" s="255" t="s">
        <v>437</v>
      </c>
      <c r="B13" s="255" t="s">
        <v>438</v>
      </c>
      <c r="C13" s="255">
        <v>14</v>
      </c>
      <c r="D13" s="255">
        <v>6833037</v>
      </c>
      <c r="E13" s="256">
        <v>0.56999999999999995</v>
      </c>
      <c r="F13" s="257">
        <v>0.28000000000000003</v>
      </c>
      <c r="G13" s="258">
        <v>28521</v>
      </c>
      <c r="H13" s="259">
        <v>1</v>
      </c>
      <c r="I13" s="55" t="s">
        <v>439</v>
      </c>
      <c r="J13" s="55"/>
      <c r="K13" s="55" t="s">
        <v>440</v>
      </c>
      <c r="L13" s="55" t="s">
        <v>441</v>
      </c>
      <c r="M13" s="55">
        <v>2</v>
      </c>
      <c r="N13" s="55">
        <v>3</v>
      </c>
      <c r="O13" s="55">
        <v>0</v>
      </c>
      <c r="P13" s="55">
        <v>0</v>
      </c>
      <c r="Q13" s="55">
        <v>0</v>
      </c>
      <c r="R13" s="55">
        <v>0</v>
      </c>
      <c r="S13" s="55">
        <v>1</v>
      </c>
      <c r="T13" s="55">
        <v>0</v>
      </c>
      <c r="U13" s="55">
        <v>0</v>
      </c>
      <c r="V13" s="55">
        <v>0</v>
      </c>
      <c r="W13" s="55">
        <v>0</v>
      </c>
      <c r="X13" s="55"/>
      <c r="Y13" s="55"/>
      <c r="Z13" s="55">
        <v>5.7</v>
      </c>
      <c r="AA13" s="55"/>
      <c r="AB13" s="55"/>
      <c r="AC13" s="60">
        <v>2006</v>
      </c>
      <c r="AD13" s="464">
        <v>0</v>
      </c>
      <c r="AE13" s="260">
        <v>1250</v>
      </c>
      <c r="AF13" s="149" t="s">
        <v>412</v>
      </c>
      <c r="AG13" s="149" t="s">
        <v>119</v>
      </c>
      <c r="AH13" s="149">
        <v>1</v>
      </c>
      <c r="AI13" s="149">
        <v>1</v>
      </c>
      <c r="AJ13" s="149">
        <v>0</v>
      </c>
      <c r="AK13" s="149" t="s">
        <v>442</v>
      </c>
      <c r="AL13" s="149" t="s">
        <v>174</v>
      </c>
      <c r="AM13" s="180"/>
      <c r="AN13" s="180"/>
      <c r="AO13" s="180"/>
      <c r="AP13" s="180"/>
    </row>
    <row r="14" spans="1:42" s="24" customFormat="1" ht="100.5" customHeight="1">
      <c r="A14" s="255" t="s">
        <v>437</v>
      </c>
      <c r="B14" s="255" t="s">
        <v>438</v>
      </c>
      <c r="C14" s="224">
        <v>14</v>
      </c>
      <c r="D14" s="255">
        <v>6833037</v>
      </c>
      <c r="E14" s="256">
        <v>0.56999999999999995</v>
      </c>
      <c r="F14" s="257">
        <v>0.28000000000000003</v>
      </c>
      <c r="G14" s="258">
        <v>28522</v>
      </c>
      <c r="H14" s="226"/>
      <c r="I14" s="149" t="s">
        <v>457</v>
      </c>
      <c r="J14" s="149"/>
      <c r="K14" s="149" t="s">
        <v>458</v>
      </c>
      <c r="L14" s="149" t="s">
        <v>459</v>
      </c>
      <c r="M14" s="149">
        <v>2</v>
      </c>
      <c r="N14" s="149">
        <v>3</v>
      </c>
      <c r="O14" s="149">
        <v>0</v>
      </c>
      <c r="P14" s="149">
        <v>0</v>
      </c>
      <c r="Q14" s="149">
        <v>0</v>
      </c>
      <c r="R14" s="149">
        <v>0</v>
      </c>
      <c r="S14" s="149">
        <v>1</v>
      </c>
      <c r="T14" s="149">
        <v>0</v>
      </c>
      <c r="U14" s="149">
        <v>0</v>
      </c>
      <c r="V14" s="149">
        <v>0</v>
      </c>
      <c r="W14" s="149">
        <v>0</v>
      </c>
      <c r="X14" s="149"/>
      <c r="Y14" s="149"/>
      <c r="Z14" s="149">
        <v>5.7</v>
      </c>
      <c r="AA14" s="149"/>
      <c r="AB14" s="149"/>
      <c r="AC14" s="60" t="s">
        <v>189</v>
      </c>
      <c r="AD14" s="464"/>
      <c r="AE14" s="260">
        <v>2500</v>
      </c>
      <c r="AF14" s="149" t="s">
        <v>446</v>
      </c>
      <c r="AG14" s="149" t="s">
        <v>461</v>
      </c>
      <c r="AH14" s="149">
        <v>2</v>
      </c>
      <c r="AI14" s="149">
        <v>1</v>
      </c>
      <c r="AJ14" s="149">
        <v>1</v>
      </c>
      <c r="AK14" s="149" t="s">
        <v>234</v>
      </c>
      <c r="AL14" s="149" t="s">
        <v>462</v>
      </c>
      <c r="AM14" s="225"/>
      <c r="AN14" s="225"/>
      <c r="AO14" s="225"/>
      <c r="AP14" s="225"/>
    </row>
    <row r="15" spans="1:42" s="24" customFormat="1" ht="100.5" customHeight="1">
      <c r="A15" s="255" t="s">
        <v>437</v>
      </c>
      <c r="B15" s="255" t="s">
        <v>438</v>
      </c>
      <c r="C15" s="255">
        <v>14</v>
      </c>
      <c r="D15" s="255">
        <v>6833037</v>
      </c>
      <c r="E15" s="256">
        <v>0.56999999999999995</v>
      </c>
      <c r="F15" s="257">
        <v>0.28000000000000003</v>
      </c>
      <c r="G15" s="258">
        <v>28523</v>
      </c>
      <c r="H15" s="259"/>
      <c r="I15" s="149" t="s">
        <v>443</v>
      </c>
      <c r="J15" s="149"/>
      <c r="K15" s="149" t="s">
        <v>444</v>
      </c>
      <c r="L15" s="149" t="s">
        <v>445</v>
      </c>
      <c r="M15" s="149">
        <v>2</v>
      </c>
      <c r="N15" s="149">
        <v>3</v>
      </c>
      <c r="O15" s="149">
        <v>0</v>
      </c>
      <c r="P15" s="149">
        <v>0</v>
      </c>
      <c r="Q15" s="149">
        <v>0</v>
      </c>
      <c r="R15" s="149">
        <v>0</v>
      </c>
      <c r="S15" s="149">
        <v>1</v>
      </c>
      <c r="T15" s="149">
        <v>0</v>
      </c>
      <c r="U15" s="149">
        <v>0</v>
      </c>
      <c r="V15" s="149">
        <v>0</v>
      </c>
      <c r="W15" s="149">
        <v>0</v>
      </c>
      <c r="X15" s="149"/>
      <c r="Y15" s="149"/>
      <c r="Z15" s="149">
        <v>5.7</v>
      </c>
      <c r="AA15" s="149"/>
      <c r="AB15" s="149"/>
      <c r="AC15" s="60">
        <v>2019</v>
      </c>
      <c r="AD15" s="464">
        <v>0</v>
      </c>
      <c r="AE15" s="261"/>
      <c r="AF15" s="149" t="s">
        <v>446</v>
      </c>
      <c r="AG15" s="149" t="s">
        <v>174</v>
      </c>
      <c r="AH15" s="149">
        <v>3</v>
      </c>
      <c r="AI15" s="149">
        <v>1</v>
      </c>
      <c r="AJ15" s="149">
        <v>0</v>
      </c>
      <c r="AK15" s="149" t="s">
        <v>174</v>
      </c>
      <c r="AL15" s="149" t="s">
        <v>447</v>
      </c>
      <c r="AM15" s="180"/>
      <c r="AN15" s="180"/>
      <c r="AO15" s="180"/>
      <c r="AP15" s="180"/>
    </row>
    <row r="16" spans="1:42" s="24" customFormat="1" ht="100.5" customHeight="1">
      <c r="A16" s="255" t="s">
        <v>437</v>
      </c>
      <c r="B16" s="255" t="s">
        <v>438</v>
      </c>
      <c r="C16" s="224">
        <v>14</v>
      </c>
      <c r="D16" s="255">
        <v>6833037</v>
      </c>
      <c r="E16" s="256">
        <v>0.56999999999999995</v>
      </c>
      <c r="F16" s="257">
        <v>0.28000000000000003</v>
      </c>
      <c r="G16" s="258">
        <v>28524</v>
      </c>
      <c r="H16" s="226"/>
      <c r="I16" s="263" t="s">
        <v>448</v>
      </c>
      <c r="J16" s="263"/>
      <c r="K16" s="263" t="s">
        <v>449</v>
      </c>
      <c r="L16" s="263" t="s">
        <v>189</v>
      </c>
      <c r="M16" s="263"/>
      <c r="N16" s="263">
        <v>0</v>
      </c>
      <c r="O16" s="263">
        <v>0</v>
      </c>
      <c r="P16" s="263">
        <v>0</v>
      </c>
      <c r="Q16" s="263">
        <v>0</v>
      </c>
      <c r="R16" s="263">
        <v>0</v>
      </c>
      <c r="S16" s="263">
        <v>1</v>
      </c>
      <c r="T16" s="263">
        <v>0</v>
      </c>
      <c r="U16" s="263">
        <v>0</v>
      </c>
      <c r="V16" s="263">
        <v>0</v>
      </c>
      <c r="W16" s="263">
        <v>0</v>
      </c>
      <c r="X16" s="263"/>
      <c r="Y16" s="263"/>
      <c r="Z16" s="263">
        <v>5.7</v>
      </c>
      <c r="AA16" s="263"/>
      <c r="AB16" s="263"/>
      <c r="AC16" s="264" t="s">
        <v>189</v>
      </c>
      <c r="AD16" s="484"/>
      <c r="AE16" s="265" t="s">
        <v>189</v>
      </c>
      <c r="AF16" s="263" t="s">
        <v>451</v>
      </c>
      <c r="AG16" s="263" t="s">
        <v>189</v>
      </c>
      <c r="AH16" s="263">
        <v>3</v>
      </c>
      <c r="AI16" s="263"/>
      <c r="AJ16" s="263"/>
      <c r="AK16" s="263" t="s">
        <v>189</v>
      </c>
      <c r="AL16" s="263" t="s">
        <v>189</v>
      </c>
      <c r="AM16" s="225"/>
      <c r="AN16" s="225"/>
      <c r="AO16" s="225"/>
      <c r="AP16" s="225"/>
    </row>
    <row r="17" spans="1:42" s="24" customFormat="1" ht="100.5" customHeight="1">
      <c r="A17" s="236" t="s">
        <v>463</v>
      </c>
      <c r="B17" s="236" t="s">
        <v>464</v>
      </c>
      <c r="C17" s="236">
        <v>15</v>
      </c>
      <c r="D17" s="236">
        <v>3200517</v>
      </c>
      <c r="E17" s="237">
        <v>0.6</v>
      </c>
      <c r="F17" s="237">
        <v>0.23</v>
      </c>
      <c r="G17" s="238">
        <v>29563</v>
      </c>
      <c r="H17" s="239"/>
      <c r="I17" s="140" t="s">
        <v>484</v>
      </c>
      <c r="J17" s="303"/>
      <c r="K17" s="140" t="s">
        <v>485</v>
      </c>
      <c r="L17" s="140" t="s">
        <v>486</v>
      </c>
      <c r="M17" s="140">
        <v>2</v>
      </c>
      <c r="N17" s="140"/>
      <c r="O17" s="140">
        <v>0</v>
      </c>
      <c r="P17" s="140">
        <v>0</v>
      </c>
      <c r="Q17" s="140">
        <v>0</v>
      </c>
      <c r="R17" s="140">
        <v>1</v>
      </c>
      <c r="S17" s="140">
        <v>0</v>
      </c>
      <c r="T17" s="140">
        <v>0</v>
      </c>
      <c r="U17" s="140">
        <v>0</v>
      </c>
      <c r="V17" s="140">
        <v>0</v>
      </c>
      <c r="W17" s="140">
        <v>1</v>
      </c>
      <c r="X17" s="140"/>
      <c r="Y17" s="140"/>
      <c r="Z17" s="140">
        <v>4.9000000000000004</v>
      </c>
      <c r="AA17" s="140"/>
      <c r="AB17" s="140"/>
      <c r="AC17" s="138">
        <v>2013</v>
      </c>
      <c r="AD17" s="470">
        <v>0</v>
      </c>
      <c r="AE17" s="122" t="s">
        <v>488</v>
      </c>
      <c r="AF17" s="140" t="s">
        <v>489</v>
      </c>
      <c r="AG17" s="140" t="s">
        <v>174</v>
      </c>
      <c r="AH17" s="140">
        <v>0</v>
      </c>
      <c r="AI17" s="140">
        <v>1</v>
      </c>
      <c r="AJ17" s="140">
        <v>1</v>
      </c>
      <c r="AK17" s="140" t="s">
        <v>490</v>
      </c>
      <c r="AL17" s="140" t="s">
        <v>153</v>
      </c>
      <c r="AM17" s="198"/>
      <c r="AN17" s="198"/>
      <c r="AO17" s="198"/>
      <c r="AP17" s="198"/>
    </row>
    <row r="18" spans="1:42" s="24" customFormat="1" ht="100.5" customHeight="1">
      <c r="A18" s="275" t="s">
        <v>491</v>
      </c>
      <c r="B18" s="275" t="s">
        <v>492</v>
      </c>
      <c r="C18" s="275">
        <v>16</v>
      </c>
      <c r="D18" s="275"/>
      <c r="E18" s="422"/>
      <c r="F18" s="422"/>
      <c r="G18" s="422"/>
      <c r="H18" s="276"/>
      <c r="I18" s="23" t="s">
        <v>504</v>
      </c>
      <c r="J18" s="279"/>
      <c r="K18" s="23" t="s">
        <v>505</v>
      </c>
      <c r="L18" s="55" t="s">
        <v>506</v>
      </c>
      <c r="M18" s="55">
        <v>2</v>
      </c>
      <c r="N18" s="55"/>
      <c r="O18" s="55">
        <v>0</v>
      </c>
      <c r="P18" s="55">
        <v>0</v>
      </c>
      <c r="Q18" s="55">
        <v>0</v>
      </c>
      <c r="R18" s="55">
        <v>0</v>
      </c>
      <c r="S18" s="55">
        <v>0</v>
      </c>
      <c r="T18" s="55">
        <v>0</v>
      </c>
      <c r="U18" s="55">
        <v>1</v>
      </c>
      <c r="V18" s="55">
        <v>0</v>
      </c>
      <c r="W18" s="55">
        <v>0</v>
      </c>
      <c r="X18" s="55"/>
      <c r="Y18" s="55"/>
      <c r="Z18" s="55">
        <v>5.8</v>
      </c>
      <c r="AA18" s="55"/>
      <c r="AB18" s="55"/>
      <c r="AC18" s="281">
        <v>2012</v>
      </c>
      <c r="AD18" s="467">
        <v>0</v>
      </c>
      <c r="AE18" s="57"/>
      <c r="AF18" s="23" t="s">
        <v>508</v>
      </c>
      <c r="AG18" s="23"/>
      <c r="AH18" s="23">
        <v>3</v>
      </c>
      <c r="AI18" s="23">
        <v>5</v>
      </c>
      <c r="AJ18" s="23">
        <v>0</v>
      </c>
      <c r="AK18" s="23" t="s">
        <v>234</v>
      </c>
      <c r="AL18" s="23" t="s">
        <v>509</v>
      </c>
      <c r="AM18" s="153"/>
      <c r="AN18" s="153"/>
      <c r="AO18" s="153"/>
      <c r="AP18" s="153"/>
    </row>
    <row r="19" spans="1:42" s="109" customFormat="1" ht="100.5" customHeight="1">
      <c r="A19" s="275" t="s">
        <v>520</v>
      </c>
      <c r="B19" s="275" t="s">
        <v>521</v>
      </c>
      <c r="C19" s="542">
        <v>18</v>
      </c>
      <c r="D19" s="542">
        <v>4590241</v>
      </c>
      <c r="E19" s="552">
        <v>0.53</v>
      </c>
      <c r="F19" s="552">
        <v>0.14000000000000001</v>
      </c>
      <c r="G19" s="564">
        <v>26284</v>
      </c>
      <c r="H19" s="572">
        <v>2</v>
      </c>
      <c r="I19" s="73" t="s">
        <v>532</v>
      </c>
      <c r="J19" s="591"/>
      <c r="K19" s="73" t="s">
        <v>533</v>
      </c>
      <c r="L19" s="73" t="s">
        <v>534</v>
      </c>
      <c r="M19" s="73">
        <v>2</v>
      </c>
      <c r="N19" s="73">
        <v>3</v>
      </c>
      <c r="O19" s="73">
        <v>0</v>
      </c>
      <c r="P19" s="73">
        <v>0</v>
      </c>
      <c r="Q19" s="73">
        <v>0</v>
      </c>
      <c r="R19" s="73">
        <v>0</v>
      </c>
      <c r="S19" s="73">
        <v>1</v>
      </c>
      <c r="T19" s="73">
        <v>0</v>
      </c>
      <c r="U19" s="73">
        <v>0</v>
      </c>
      <c r="V19" s="73">
        <v>0</v>
      </c>
      <c r="W19" s="73">
        <v>0</v>
      </c>
      <c r="X19" s="73"/>
      <c r="Y19" s="73"/>
      <c r="Z19" s="23">
        <v>6.1</v>
      </c>
      <c r="AA19" s="73"/>
      <c r="AB19" s="73"/>
      <c r="AC19" s="572">
        <v>2006</v>
      </c>
      <c r="AD19" s="630">
        <v>0</v>
      </c>
      <c r="AE19" s="642"/>
      <c r="AF19" s="591" t="s">
        <v>536</v>
      </c>
      <c r="AG19" s="591"/>
      <c r="AH19" s="591">
        <v>1</v>
      </c>
      <c r="AI19" s="591"/>
      <c r="AJ19" s="591">
        <v>1</v>
      </c>
      <c r="AK19" s="73" t="s">
        <v>119</v>
      </c>
      <c r="AL19" s="73" t="s">
        <v>537</v>
      </c>
      <c r="AM19" s="448"/>
      <c r="AN19" s="448"/>
      <c r="AO19" s="448"/>
      <c r="AP19" s="448"/>
    </row>
    <row r="20" spans="1:42" ht="100.5" customHeight="1">
      <c r="A20" s="236" t="s">
        <v>538</v>
      </c>
      <c r="B20" s="236" t="s">
        <v>539</v>
      </c>
      <c r="C20" s="236">
        <v>19</v>
      </c>
      <c r="D20" s="236"/>
      <c r="E20" s="422"/>
      <c r="F20" s="422"/>
      <c r="G20" s="422"/>
      <c r="H20" s="239"/>
      <c r="I20" s="140" t="s">
        <v>568</v>
      </c>
      <c r="J20" s="125"/>
      <c r="K20" s="140" t="s">
        <v>569</v>
      </c>
      <c r="L20" s="140" t="s">
        <v>570</v>
      </c>
      <c r="M20" s="140">
        <v>1</v>
      </c>
      <c r="N20" s="140"/>
      <c r="O20" s="140">
        <v>0</v>
      </c>
      <c r="P20" s="140">
        <v>0</v>
      </c>
      <c r="Q20" s="140">
        <v>0</v>
      </c>
      <c r="R20" s="140">
        <v>1</v>
      </c>
      <c r="S20" s="140">
        <v>0</v>
      </c>
      <c r="T20" s="140">
        <v>0</v>
      </c>
      <c r="U20" s="140">
        <v>0</v>
      </c>
      <c r="V20" s="140">
        <v>0</v>
      </c>
      <c r="W20" s="140">
        <v>0</v>
      </c>
      <c r="X20" s="140"/>
      <c r="Y20" s="140"/>
      <c r="Z20" s="140">
        <v>6.1</v>
      </c>
      <c r="AA20" s="140"/>
      <c r="AB20" s="140"/>
      <c r="AC20" s="300">
        <v>2003</v>
      </c>
      <c r="AD20" s="491">
        <v>0</v>
      </c>
      <c r="AE20" s="140"/>
      <c r="AF20" s="140" t="s">
        <v>571</v>
      </c>
      <c r="AG20" s="140"/>
      <c r="AH20" s="140">
        <v>3</v>
      </c>
      <c r="AI20" s="140">
        <v>1</v>
      </c>
      <c r="AJ20" s="140">
        <v>1</v>
      </c>
      <c r="AK20" s="140" t="s">
        <v>234</v>
      </c>
      <c r="AL20" s="140" t="s">
        <v>544</v>
      </c>
      <c r="AM20" s="198"/>
      <c r="AN20" s="198"/>
      <c r="AO20" s="198"/>
      <c r="AP20" s="198"/>
    </row>
    <row r="21" spans="1:42" ht="100.5" customHeight="1">
      <c r="A21" s="236" t="s">
        <v>538</v>
      </c>
      <c r="B21" s="236" t="s">
        <v>539</v>
      </c>
      <c r="C21" s="236">
        <v>19</v>
      </c>
      <c r="D21" s="236"/>
      <c r="E21" s="422"/>
      <c r="F21" s="422"/>
      <c r="G21" s="422"/>
      <c r="H21" s="239"/>
      <c r="I21" s="140" t="s">
        <v>545</v>
      </c>
      <c r="J21" s="301"/>
      <c r="K21" s="126" t="s">
        <v>546</v>
      </c>
      <c r="L21" s="126" t="s">
        <v>547</v>
      </c>
      <c r="M21" s="126"/>
      <c r="N21" s="126"/>
      <c r="O21" s="126">
        <v>0</v>
      </c>
      <c r="P21" s="126">
        <v>0</v>
      </c>
      <c r="Q21" s="126">
        <v>0</v>
      </c>
      <c r="R21" s="126">
        <v>0</v>
      </c>
      <c r="S21" s="126">
        <v>0</v>
      </c>
      <c r="T21" s="126">
        <v>0</v>
      </c>
      <c r="U21" s="126">
        <v>1</v>
      </c>
      <c r="V21" s="126">
        <v>0</v>
      </c>
      <c r="W21" s="126">
        <v>0</v>
      </c>
      <c r="X21" s="126"/>
      <c r="Y21" s="126"/>
      <c r="Z21" s="126">
        <v>6.1</v>
      </c>
      <c r="AA21" s="126"/>
      <c r="AB21" s="126"/>
      <c r="AC21" s="300">
        <v>2008</v>
      </c>
      <c r="AD21" s="491">
        <v>0</v>
      </c>
      <c r="AE21" s="128"/>
      <c r="AF21" s="140" t="s">
        <v>550</v>
      </c>
      <c r="AG21" s="140"/>
      <c r="AH21" s="140">
        <v>3</v>
      </c>
      <c r="AI21" s="140">
        <v>1</v>
      </c>
      <c r="AJ21" s="140">
        <v>1</v>
      </c>
      <c r="AK21" s="140" t="s">
        <v>551</v>
      </c>
      <c r="AL21" s="140" t="s">
        <v>1509</v>
      </c>
      <c r="AM21" s="198"/>
      <c r="AN21" s="198"/>
      <c r="AO21" s="198"/>
      <c r="AP21" s="198"/>
    </row>
    <row r="22" spans="1:42" ht="100.5" customHeight="1">
      <c r="A22" s="236" t="s">
        <v>538</v>
      </c>
      <c r="B22" s="236" t="s">
        <v>539</v>
      </c>
      <c r="C22" s="332">
        <v>19</v>
      </c>
      <c r="D22" s="332"/>
      <c r="E22" s="560"/>
      <c r="F22" s="560"/>
      <c r="G22" s="560"/>
      <c r="H22" s="335"/>
      <c r="I22" s="124" t="s">
        <v>564</v>
      </c>
      <c r="J22" s="327"/>
      <c r="K22" s="124" t="s">
        <v>565</v>
      </c>
      <c r="L22" s="124" t="s">
        <v>566</v>
      </c>
      <c r="M22" s="124">
        <v>2</v>
      </c>
      <c r="N22" s="124">
        <v>3</v>
      </c>
      <c r="O22" s="124">
        <v>0</v>
      </c>
      <c r="P22" s="124">
        <v>0</v>
      </c>
      <c r="Q22" s="124">
        <v>0</v>
      </c>
      <c r="R22" s="124">
        <v>0</v>
      </c>
      <c r="S22" s="124">
        <v>1</v>
      </c>
      <c r="T22" s="124">
        <v>0</v>
      </c>
      <c r="U22" s="124">
        <v>0</v>
      </c>
      <c r="V22" s="124">
        <v>0</v>
      </c>
      <c r="W22" s="124">
        <v>0</v>
      </c>
      <c r="X22" s="124"/>
      <c r="Y22" s="124"/>
      <c r="Z22" s="124">
        <v>6.1</v>
      </c>
      <c r="AA22" s="124"/>
      <c r="AB22" s="124"/>
      <c r="AC22" s="300">
        <v>2021</v>
      </c>
      <c r="AD22" s="491">
        <v>1</v>
      </c>
      <c r="AE22" s="329"/>
      <c r="AF22" s="124" t="s">
        <v>567</v>
      </c>
      <c r="AG22" s="124"/>
      <c r="AH22" s="124"/>
      <c r="AI22" s="124"/>
      <c r="AJ22" s="124"/>
      <c r="AK22" s="124"/>
      <c r="AL22" s="124"/>
      <c r="AM22" s="329"/>
      <c r="AN22" s="329"/>
      <c r="AO22" s="329"/>
      <c r="AP22" s="329"/>
    </row>
    <row r="23" spans="1:42" ht="100.5" customHeight="1">
      <c r="A23" s="275" t="s">
        <v>572</v>
      </c>
      <c r="B23" s="275" t="s">
        <v>189</v>
      </c>
      <c r="C23" s="275">
        <v>20</v>
      </c>
      <c r="D23" s="275">
        <v>6164660</v>
      </c>
      <c r="E23" s="422"/>
      <c r="F23" s="422"/>
      <c r="G23" s="422"/>
      <c r="H23" s="281">
        <v>3</v>
      </c>
      <c r="I23" s="23" t="s">
        <v>585</v>
      </c>
      <c r="J23" s="17"/>
      <c r="K23" s="23" t="s">
        <v>586</v>
      </c>
      <c r="L23" s="23" t="s">
        <v>587</v>
      </c>
      <c r="M23" s="23">
        <v>1</v>
      </c>
      <c r="N23" s="23"/>
      <c r="O23" s="23">
        <v>0</v>
      </c>
      <c r="P23" s="23">
        <v>0</v>
      </c>
      <c r="Q23" s="457">
        <v>1</v>
      </c>
      <c r="R23" s="23">
        <v>0</v>
      </c>
      <c r="S23" s="23">
        <v>0</v>
      </c>
      <c r="T23" s="23">
        <v>0</v>
      </c>
      <c r="U23" s="23">
        <v>0</v>
      </c>
      <c r="V23" s="23">
        <v>0</v>
      </c>
      <c r="W23" s="23">
        <v>1</v>
      </c>
      <c r="X23" s="23"/>
      <c r="Y23" s="23"/>
      <c r="Z23" s="23">
        <v>5.2</v>
      </c>
      <c r="AA23" s="23"/>
      <c r="AB23" s="23"/>
      <c r="AC23" s="96">
        <v>2014</v>
      </c>
      <c r="AD23" s="466">
        <v>0</v>
      </c>
      <c r="AE23" s="101">
        <v>10000</v>
      </c>
      <c r="AF23" s="97">
        <v>30000</v>
      </c>
      <c r="AG23" s="23" t="s">
        <v>174</v>
      </c>
      <c r="AH23" s="23">
        <v>0</v>
      </c>
      <c r="AI23" s="23">
        <v>1</v>
      </c>
      <c r="AJ23" s="23">
        <v>1</v>
      </c>
      <c r="AK23" s="23" t="s">
        <v>589</v>
      </c>
      <c r="AL23" s="23" t="s">
        <v>590</v>
      </c>
      <c r="AM23" s="153"/>
      <c r="AN23" s="153"/>
      <c r="AO23" s="153"/>
      <c r="AP23" s="153"/>
    </row>
    <row r="24" spans="1:42" s="148" customFormat="1" ht="100.5" customHeight="1">
      <c r="A24" s="275" t="s">
        <v>572</v>
      </c>
      <c r="B24" s="275" t="s">
        <v>189</v>
      </c>
      <c r="C24" s="542">
        <v>20</v>
      </c>
      <c r="D24" s="542">
        <v>6164660</v>
      </c>
      <c r="E24" s="554"/>
      <c r="F24" s="554"/>
      <c r="G24" s="554"/>
      <c r="H24" s="577"/>
      <c r="I24" s="73" t="s">
        <v>578</v>
      </c>
      <c r="J24" s="73"/>
      <c r="K24" s="73" t="s">
        <v>579</v>
      </c>
      <c r="L24" s="73" t="s">
        <v>580</v>
      </c>
      <c r="M24" s="73">
        <v>0</v>
      </c>
      <c r="N24" s="73"/>
      <c r="O24" s="73">
        <v>0</v>
      </c>
      <c r="P24" s="73">
        <v>0</v>
      </c>
      <c r="Q24" s="73">
        <v>0</v>
      </c>
      <c r="R24" s="73">
        <v>0</v>
      </c>
      <c r="S24" s="73">
        <v>0</v>
      </c>
      <c r="T24" s="73">
        <v>0</v>
      </c>
      <c r="U24" s="73">
        <v>1</v>
      </c>
      <c r="V24" s="73">
        <v>0</v>
      </c>
      <c r="W24" s="73">
        <v>0</v>
      </c>
      <c r="X24" s="73"/>
      <c r="Y24" s="73"/>
      <c r="Z24" s="73">
        <v>5.2</v>
      </c>
      <c r="AA24" s="73"/>
      <c r="AB24" s="73"/>
      <c r="AC24" s="572" t="s">
        <v>1526</v>
      </c>
      <c r="AD24" s="630">
        <v>0</v>
      </c>
      <c r="AE24" s="644">
        <v>40000</v>
      </c>
      <c r="AF24" s="73" t="s">
        <v>582</v>
      </c>
      <c r="AG24" s="73" t="s">
        <v>583</v>
      </c>
      <c r="AH24" s="73">
        <v>0</v>
      </c>
      <c r="AI24" s="73">
        <v>1</v>
      </c>
      <c r="AJ24" s="73">
        <v>0</v>
      </c>
      <c r="AK24" s="73" t="s">
        <v>584</v>
      </c>
      <c r="AL24" s="73" t="s">
        <v>374</v>
      </c>
      <c r="AM24" s="448"/>
      <c r="AN24" s="448"/>
      <c r="AO24" s="448"/>
      <c r="AP24" s="448"/>
    </row>
    <row r="25" spans="1:42" s="153" customFormat="1" ht="100.5" customHeight="1">
      <c r="A25" s="236" t="s">
        <v>608</v>
      </c>
      <c r="B25" s="236" t="s">
        <v>609</v>
      </c>
      <c r="C25" s="236">
        <v>23</v>
      </c>
      <c r="D25" s="236">
        <v>5717184</v>
      </c>
      <c r="E25" s="237">
        <v>0.64</v>
      </c>
      <c r="F25" s="237">
        <v>0.3</v>
      </c>
      <c r="G25" s="238">
        <v>32013</v>
      </c>
      <c r="H25" s="239"/>
      <c r="I25" s="140" t="s">
        <v>657</v>
      </c>
      <c r="J25" s="325"/>
      <c r="K25" s="140" t="s">
        <v>658</v>
      </c>
      <c r="L25" s="140" t="s">
        <v>659</v>
      </c>
      <c r="M25" s="140">
        <v>0</v>
      </c>
      <c r="N25" s="140">
        <v>3</v>
      </c>
      <c r="O25" s="140">
        <v>0</v>
      </c>
      <c r="P25" s="140">
        <v>0</v>
      </c>
      <c r="Q25" s="140">
        <v>0</v>
      </c>
      <c r="R25" s="140">
        <v>0</v>
      </c>
      <c r="S25" s="140">
        <v>1</v>
      </c>
      <c r="T25" s="140">
        <v>0</v>
      </c>
      <c r="U25" s="140">
        <v>0</v>
      </c>
      <c r="V25" s="140">
        <v>0</v>
      </c>
      <c r="W25" s="140">
        <v>0</v>
      </c>
      <c r="X25" s="140"/>
      <c r="Y25" s="140"/>
      <c r="Z25" s="140">
        <v>6.1</v>
      </c>
      <c r="AA25" s="140"/>
      <c r="AB25" s="140"/>
      <c r="AC25" s="268">
        <v>1991</v>
      </c>
      <c r="AD25" s="485">
        <v>0</v>
      </c>
      <c r="AE25" s="198"/>
      <c r="AF25" s="140" t="s">
        <v>1544</v>
      </c>
      <c r="AG25" s="140"/>
      <c r="AH25" s="140">
        <v>3</v>
      </c>
      <c r="AI25" s="140">
        <v>1</v>
      </c>
      <c r="AJ25" s="140">
        <v>1</v>
      </c>
      <c r="AK25" s="140" t="s">
        <v>662</v>
      </c>
      <c r="AL25" s="140" t="s">
        <v>663</v>
      </c>
      <c r="AM25" s="198"/>
      <c r="AN25" s="198"/>
      <c r="AO25" s="198"/>
      <c r="AP25" s="198"/>
    </row>
    <row r="26" spans="1:42" s="162" customFormat="1" ht="100.5" customHeight="1">
      <c r="A26" s="249" t="s">
        <v>608</v>
      </c>
      <c r="B26" s="249" t="s">
        <v>609</v>
      </c>
      <c r="C26" s="340">
        <v>23</v>
      </c>
      <c r="D26" s="249">
        <v>5717184</v>
      </c>
      <c r="E26" s="372">
        <v>0.64</v>
      </c>
      <c r="F26" s="372">
        <v>0.3</v>
      </c>
      <c r="G26" s="522">
        <v>32028</v>
      </c>
      <c r="H26" s="342"/>
      <c r="I26" s="343" t="s">
        <v>689</v>
      </c>
      <c r="J26" s="418"/>
      <c r="K26" s="343" t="s">
        <v>690</v>
      </c>
      <c r="L26" s="343" t="s">
        <v>691</v>
      </c>
      <c r="M26" s="343">
        <v>1</v>
      </c>
      <c r="N26" s="343"/>
      <c r="O26" s="343">
        <v>0</v>
      </c>
      <c r="P26" s="343">
        <v>0</v>
      </c>
      <c r="Q26" s="343">
        <v>0</v>
      </c>
      <c r="R26" s="343">
        <v>1</v>
      </c>
      <c r="S26" s="343">
        <v>0</v>
      </c>
      <c r="T26" s="343">
        <v>0</v>
      </c>
      <c r="U26" s="343">
        <v>0</v>
      </c>
      <c r="V26" s="343">
        <v>0</v>
      </c>
      <c r="W26" s="343">
        <v>0</v>
      </c>
      <c r="X26" s="343"/>
      <c r="Y26" s="343"/>
      <c r="Z26" s="343">
        <v>6.1</v>
      </c>
      <c r="AA26" s="343"/>
      <c r="AB26" s="343"/>
      <c r="AC26" s="221">
        <v>2017</v>
      </c>
      <c r="AD26" s="497">
        <v>0</v>
      </c>
      <c r="AE26" s="341"/>
      <c r="AF26" s="344" t="s">
        <v>1590</v>
      </c>
      <c r="AG26" s="344"/>
      <c r="AH26" s="344">
        <v>3</v>
      </c>
      <c r="AI26" s="344">
        <v>1</v>
      </c>
      <c r="AJ26" s="344">
        <v>1</v>
      </c>
      <c r="AK26" s="343" t="s">
        <v>693</v>
      </c>
      <c r="AL26" s="343" t="s">
        <v>616</v>
      </c>
      <c r="AM26" s="341"/>
      <c r="AN26" s="341"/>
      <c r="AO26" s="341"/>
      <c r="AP26" s="341"/>
    </row>
    <row r="27" spans="1:42" ht="100.5" customHeight="1">
      <c r="A27" s="236" t="s">
        <v>608</v>
      </c>
      <c r="B27" s="236" t="s">
        <v>609</v>
      </c>
      <c r="C27" s="332">
        <v>23</v>
      </c>
      <c r="D27" s="236">
        <v>5717184</v>
      </c>
      <c r="E27" s="237">
        <v>0.64</v>
      </c>
      <c r="F27" s="237">
        <v>0.3</v>
      </c>
      <c r="G27" s="238">
        <v>32029</v>
      </c>
      <c r="H27" s="335"/>
      <c r="I27" s="124" t="s">
        <v>610</v>
      </c>
      <c r="J27" s="336"/>
      <c r="K27" s="124" t="s">
        <v>611</v>
      </c>
      <c r="L27" s="124" t="s">
        <v>612</v>
      </c>
      <c r="M27" s="124">
        <v>0</v>
      </c>
      <c r="N27" s="124"/>
      <c r="O27" s="124">
        <v>0</v>
      </c>
      <c r="P27" s="124">
        <v>0</v>
      </c>
      <c r="Q27" s="124">
        <v>0</v>
      </c>
      <c r="R27" s="124">
        <v>0</v>
      </c>
      <c r="S27" s="124">
        <v>0</v>
      </c>
      <c r="T27" s="124">
        <v>1</v>
      </c>
      <c r="U27" s="124">
        <v>0</v>
      </c>
      <c r="V27" s="124">
        <v>0</v>
      </c>
      <c r="W27" s="124">
        <v>0</v>
      </c>
      <c r="X27" s="124"/>
      <c r="Y27" s="124"/>
      <c r="Z27" s="124">
        <v>6.1</v>
      </c>
      <c r="AA27" s="124"/>
      <c r="AB27" s="124"/>
      <c r="AC27" s="337">
        <v>2017</v>
      </c>
      <c r="AD27" s="496">
        <v>0</v>
      </c>
      <c r="AE27" s="329"/>
      <c r="AF27" s="338" t="s">
        <v>614</v>
      </c>
      <c r="AG27" s="338"/>
      <c r="AH27" s="338">
        <v>3</v>
      </c>
      <c r="AI27" s="338">
        <v>1</v>
      </c>
      <c r="AJ27" s="338">
        <v>1</v>
      </c>
      <c r="AK27" s="124" t="s">
        <v>615</v>
      </c>
      <c r="AL27" s="124" t="s">
        <v>616</v>
      </c>
      <c r="AM27" s="329"/>
      <c r="AN27" s="329"/>
      <c r="AO27" s="329"/>
      <c r="AP27" s="329"/>
    </row>
    <row r="28" spans="1:42" s="167" customFormat="1" ht="100.5" customHeight="1">
      <c r="A28" s="236" t="s">
        <v>608</v>
      </c>
      <c r="B28" s="236" t="s">
        <v>609</v>
      </c>
      <c r="C28" s="340">
        <v>23</v>
      </c>
      <c r="D28" s="249">
        <v>5717184</v>
      </c>
      <c r="E28" s="372">
        <v>0.64</v>
      </c>
      <c r="F28" s="372">
        <v>0.3</v>
      </c>
      <c r="G28" s="522">
        <v>32031</v>
      </c>
      <c r="H28" s="342"/>
      <c r="I28" s="343" t="s">
        <v>694</v>
      </c>
      <c r="J28" s="593"/>
      <c r="K28" s="343" t="s">
        <v>695</v>
      </c>
      <c r="L28" s="343" t="s">
        <v>696</v>
      </c>
      <c r="M28" s="343">
        <v>1</v>
      </c>
      <c r="N28" s="343"/>
      <c r="O28" s="343">
        <v>0</v>
      </c>
      <c r="P28" s="343">
        <v>0</v>
      </c>
      <c r="Q28" s="343">
        <v>0</v>
      </c>
      <c r="R28" s="343">
        <v>1</v>
      </c>
      <c r="S28" s="343">
        <v>0</v>
      </c>
      <c r="T28" s="343">
        <v>0</v>
      </c>
      <c r="U28" s="343">
        <v>0</v>
      </c>
      <c r="V28" s="343">
        <v>0</v>
      </c>
      <c r="W28" s="343">
        <v>1</v>
      </c>
      <c r="X28" s="343"/>
      <c r="Y28" s="343"/>
      <c r="Z28" s="343">
        <v>6.1</v>
      </c>
      <c r="AA28" s="343"/>
      <c r="AB28" s="343"/>
      <c r="AC28" s="221">
        <v>2015</v>
      </c>
      <c r="AD28" s="497">
        <v>0</v>
      </c>
      <c r="AE28" s="341"/>
      <c r="AF28" s="173" t="s">
        <v>698</v>
      </c>
      <c r="AG28" s="173"/>
      <c r="AH28" s="173">
        <v>3</v>
      </c>
      <c r="AI28" s="173">
        <v>1</v>
      </c>
      <c r="AJ28" s="173">
        <v>1</v>
      </c>
      <c r="AK28" s="343" t="s">
        <v>699</v>
      </c>
      <c r="AL28" s="343" t="s">
        <v>616</v>
      </c>
      <c r="AM28" s="341"/>
      <c r="AN28" s="341"/>
      <c r="AO28" s="341"/>
      <c r="AP28" s="341"/>
    </row>
    <row r="29" spans="1:42" s="198" customFormat="1" ht="100.5" customHeight="1">
      <c r="A29" s="255" t="s">
        <v>706</v>
      </c>
      <c r="B29" s="255" t="s">
        <v>707</v>
      </c>
      <c r="C29" s="255">
        <v>24</v>
      </c>
      <c r="D29" s="255">
        <v>2940057</v>
      </c>
      <c r="E29" s="257">
        <v>0.57999999999999996</v>
      </c>
      <c r="F29" s="257">
        <v>0.23</v>
      </c>
      <c r="G29" s="258">
        <v>29714</v>
      </c>
      <c r="H29" s="259">
        <v>1</v>
      </c>
      <c r="I29" s="55" t="s">
        <v>708</v>
      </c>
      <c r="J29" s="600" t="s">
        <v>1601</v>
      </c>
      <c r="K29" s="149" t="s">
        <v>709</v>
      </c>
      <c r="L29" s="149" t="s">
        <v>710</v>
      </c>
      <c r="M29" s="149"/>
      <c r="N29" s="149"/>
      <c r="O29" s="149">
        <v>0</v>
      </c>
      <c r="P29" s="149">
        <v>0</v>
      </c>
      <c r="Q29" s="149">
        <v>0</v>
      </c>
      <c r="R29" s="149">
        <v>1</v>
      </c>
      <c r="S29" s="149">
        <v>0</v>
      </c>
      <c r="T29" s="149">
        <v>0</v>
      </c>
      <c r="U29" s="149">
        <v>0</v>
      </c>
      <c r="V29" s="149">
        <v>0</v>
      </c>
      <c r="W29" s="149">
        <v>0</v>
      </c>
      <c r="X29" s="149"/>
      <c r="Y29" s="149"/>
      <c r="Z29" s="149">
        <v>6.2</v>
      </c>
      <c r="AA29" s="149"/>
      <c r="AB29" s="149"/>
      <c r="AC29" s="60">
        <v>2021</v>
      </c>
      <c r="AD29" s="464">
        <v>1</v>
      </c>
      <c r="AE29" s="261" t="s">
        <v>712</v>
      </c>
      <c r="AF29" s="149" t="s">
        <v>1602</v>
      </c>
      <c r="AG29" s="149" t="s">
        <v>174</v>
      </c>
      <c r="AH29" s="149">
        <v>3</v>
      </c>
      <c r="AI29" s="149">
        <v>1</v>
      </c>
      <c r="AJ29" s="149">
        <v>1</v>
      </c>
      <c r="AK29" s="149" t="s">
        <v>234</v>
      </c>
      <c r="AL29" s="149" t="s">
        <v>714</v>
      </c>
      <c r="AM29" s="180"/>
      <c r="AN29" s="180"/>
      <c r="AO29" s="180"/>
      <c r="AP29" s="180"/>
    </row>
    <row r="30" spans="1:42" s="198" customFormat="1" ht="100.5" customHeight="1">
      <c r="A30" s="255" t="s">
        <v>781</v>
      </c>
      <c r="B30" s="255" t="s">
        <v>782</v>
      </c>
      <c r="C30" s="255">
        <v>30</v>
      </c>
      <c r="D30" s="255">
        <v>9261699</v>
      </c>
      <c r="E30" s="257">
        <v>0.63</v>
      </c>
      <c r="F30" s="257">
        <v>0.34</v>
      </c>
      <c r="G30" s="258">
        <v>35119</v>
      </c>
      <c r="H30" s="259"/>
      <c r="I30" s="377" t="s">
        <v>813</v>
      </c>
      <c r="J30" s="86"/>
      <c r="K30" s="55" t="s">
        <v>814</v>
      </c>
      <c r="L30" s="55" t="s">
        <v>815</v>
      </c>
      <c r="M30" s="55"/>
      <c r="N30" s="55"/>
      <c r="O30" s="55">
        <v>0</v>
      </c>
      <c r="P30" s="55">
        <v>0</v>
      </c>
      <c r="Q30" s="55">
        <v>0</v>
      </c>
      <c r="R30" s="55">
        <v>1</v>
      </c>
      <c r="S30" s="55">
        <v>0</v>
      </c>
      <c r="T30" s="55">
        <v>0</v>
      </c>
      <c r="U30" s="55">
        <v>0</v>
      </c>
      <c r="V30" s="55">
        <v>0</v>
      </c>
      <c r="W30" s="55">
        <v>1</v>
      </c>
      <c r="X30" s="55"/>
      <c r="Y30" s="55"/>
      <c r="Z30" s="55">
        <v>5.3</v>
      </c>
      <c r="AA30" s="55"/>
      <c r="AB30" s="55"/>
      <c r="AC30" s="96">
        <v>2022</v>
      </c>
      <c r="AD30" s="466">
        <v>1</v>
      </c>
      <c r="AF30" s="55" t="s">
        <v>816</v>
      </c>
      <c r="AG30" s="55"/>
      <c r="AH30" s="55">
        <v>3</v>
      </c>
      <c r="AI30" s="55">
        <v>1</v>
      </c>
      <c r="AJ30" s="55">
        <v>1</v>
      </c>
      <c r="AK30" s="55" t="s">
        <v>817</v>
      </c>
      <c r="AL30" s="55" t="s">
        <v>818</v>
      </c>
      <c r="AM30" s="180"/>
      <c r="AN30" s="180"/>
      <c r="AO30" s="180"/>
      <c r="AP30" s="180"/>
    </row>
    <row r="31" spans="1:42" s="205" customFormat="1" ht="100.5" customHeight="1">
      <c r="A31" s="255" t="s">
        <v>781</v>
      </c>
      <c r="B31" s="255" t="s">
        <v>782</v>
      </c>
      <c r="C31" s="381">
        <v>30</v>
      </c>
      <c r="D31" s="381">
        <v>9261699</v>
      </c>
      <c r="E31" s="382">
        <v>0.63</v>
      </c>
      <c r="F31" s="382">
        <v>0.34</v>
      </c>
      <c r="G31" s="383">
        <v>35120</v>
      </c>
      <c r="H31" s="384"/>
      <c r="I31" s="385" t="s">
        <v>788</v>
      </c>
      <c r="J31" s="592"/>
      <c r="K31" s="189" t="s">
        <v>789</v>
      </c>
      <c r="L31" s="189" t="s">
        <v>790</v>
      </c>
      <c r="M31" s="189"/>
      <c r="N31" s="189" t="s">
        <v>1655</v>
      </c>
      <c r="O31" s="189">
        <v>0</v>
      </c>
      <c r="P31" s="189">
        <v>0</v>
      </c>
      <c r="Q31" s="189">
        <v>0</v>
      </c>
      <c r="R31" s="189">
        <v>0</v>
      </c>
      <c r="S31" s="189">
        <v>1</v>
      </c>
      <c r="T31" s="189">
        <v>0</v>
      </c>
      <c r="U31" s="189">
        <v>0</v>
      </c>
      <c r="V31" s="189">
        <v>0</v>
      </c>
      <c r="W31" s="189">
        <v>0</v>
      </c>
      <c r="X31" s="189"/>
      <c r="Y31" s="189"/>
      <c r="Z31" s="189">
        <v>5.3</v>
      </c>
      <c r="AA31" s="189"/>
      <c r="AB31" s="189"/>
      <c r="AC31" s="613"/>
      <c r="AD31" s="632"/>
      <c r="AF31" s="189" t="s">
        <v>792</v>
      </c>
      <c r="AG31" s="189"/>
      <c r="AH31" s="189">
        <v>3</v>
      </c>
      <c r="AI31" s="189">
        <v>1</v>
      </c>
      <c r="AJ31" s="189">
        <v>1</v>
      </c>
      <c r="AK31" s="189" t="s">
        <v>793</v>
      </c>
      <c r="AL31" s="189" t="s">
        <v>234</v>
      </c>
      <c r="AM31" s="190"/>
      <c r="AN31" s="190"/>
      <c r="AO31" s="190"/>
      <c r="AP31" s="190"/>
    </row>
    <row r="32" spans="1:42" s="180" customFormat="1" ht="100.5" customHeight="1">
      <c r="A32" s="255" t="s">
        <v>781</v>
      </c>
      <c r="B32" s="255" t="s">
        <v>782</v>
      </c>
      <c r="C32" s="255">
        <v>30</v>
      </c>
      <c r="D32" s="255">
        <v>9261699</v>
      </c>
      <c r="E32" s="257">
        <v>0.63</v>
      </c>
      <c r="F32" s="257">
        <v>0.34</v>
      </c>
      <c r="G32" s="258">
        <v>35121</v>
      </c>
      <c r="H32" s="259"/>
      <c r="I32" s="377" t="s">
        <v>807</v>
      </c>
      <c r="J32" s="379"/>
      <c r="K32" s="55" t="s">
        <v>808</v>
      </c>
      <c r="L32" s="55" t="s">
        <v>809</v>
      </c>
      <c r="M32" s="55"/>
      <c r="N32" s="55"/>
      <c r="O32" s="55">
        <v>0</v>
      </c>
      <c r="P32" s="55">
        <v>0</v>
      </c>
      <c r="Q32" s="55">
        <v>0</v>
      </c>
      <c r="R32" s="55">
        <v>0</v>
      </c>
      <c r="S32" s="55">
        <v>0</v>
      </c>
      <c r="T32" s="55">
        <v>1</v>
      </c>
      <c r="U32" s="55">
        <v>0</v>
      </c>
      <c r="V32" s="55">
        <v>0</v>
      </c>
      <c r="W32" s="55">
        <v>0</v>
      </c>
      <c r="X32" s="55"/>
      <c r="Y32" s="55"/>
      <c r="Z32" s="55">
        <v>5.3</v>
      </c>
      <c r="AA32" s="55"/>
      <c r="AB32" s="55"/>
      <c r="AC32" s="96">
        <v>2018</v>
      </c>
      <c r="AD32" s="466">
        <v>0</v>
      </c>
      <c r="AE32" s="198"/>
      <c r="AF32" s="23" t="s">
        <v>811</v>
      </c>
      <c r="AG32" s="23"/>
      <c r="AH32" s="23">
        <v>3</v>
      </c>
      <c r="AI32" s="23">
        <v>1</v>
      </c>
      <c r="AJ32" s="23">
        <v>1</v>
      </c>
      <c r="AK32" s="55" t="s">
        <v>234</v>
      </c>
      <c r="AL32" s="55" t="s">
        <v>812</v>
      </c>
    </row>
    <row r="33" spans="1:42" s="180" customFormat="1" ht="100.5" customHeight="1">
      <c r="A33" s="236" t="s">
        <v>819</v>
      </c>
      <c r="B33" s="236" t="s">
        <v>820</v>
      </c>
      <c r="C33" s="236">
        <v>31</v>
      </c>
      <c r="D33" s="236">
        <v>2113344</v>
      </c>
      <c r="E33" s="422"/>
      <c r="F33" s="422"/>
      <c r="G33" s="422"/>
      <c r="H33" s="239"/>
      <c r="I33" s="140" t="s">
        <v>838</v>
      </c>
      <c r="J33" s="279"/>
      <c r="K33" s="140" t="s">
        <v>839</v>
      </c>
      <c r="L33" s="135" t="s">
        <v>1664</v>
      </c>
      <c r="M33" s="135"/>
      <c r="N33" s="135">
        <v>3</v>
      </c>
      <c r="O33" s="135">
        <v>0</v>
      </c>
      <c r="P33" s="135">
        <v>0</v>
      </c>
      <c r="Q33" s="135">
        <v>0</v>
      </c>
      <c r="R33" s="135">
        <v>0</v>
      </c>
      <c r="S33" s="135">
        <v>1</v>
      </c>
      <c r="T33" s="135">
        <v>0</v>
      </c>
      <c r="U33" s="135">
        <v>0</v>
      </c>
      <c r="V33" s="135">
        <v>0</v>
      </c>
      <c r="W33" s="135">
        <v>1</v>
      </c>
      <c r="X33" s="135"/>
      <c r="Y33" s="135"/>
      <c r="Z33" s="135">
        <v>5</v>
      </c>
      <c r="AA33" s="135"/>
      <c r="AB33" s="135"/>
      <c r="AC33" s="331"/>
      <c r="AD33" s="495"/>
      <c r="AE33" s="198"/>
      <c r="AF33" s="140" t="s">
        <v>841</v>
      </c>
      <c r="AG33" s="140"/>
      <c r="AH33" s="140">
        <v>1</v>
      </c>
      <c r="AI33" s="140">
        <v>3</v>
      </c>
      <c r="AJ33" s="140">
        <v>0</v>
      </c>
      <c r="AK33" s="124" t="s">
        <v>314</v>
      </c>
      <c r="AL33" s="140" t="s">
        <v>196</v>
      </c>
      <c r="AM33" s="198"/>
      <c r="AN33" s="198"/>
      <c r="AO33" s="198"/>
      <c r="AP33" s="198"/>
    </row>
    <row r="34" spans="1:42" s="180" customFormat="1" ht="100.5" customHeight="1">
      <c r="A34" s="236" t="s">
        <v>819</v>
      </c>
      <c r="B34" s="236" t="s">
        <v>820</v>
      </c>
      <c r="C34" s="236">
        <v>31</v>
      </c>
      <c r="D34" s="236">
        <v>2113344</v>
      </c>
      <c r="E34" s="422"/>
      <c r="F34" s="422"/>
      <c r="G34" s="422"/>
      <c r="H34" s="239"/>
      <c r="I34" s="140" t="s">
        <v>832</v>
      </c>
      <c r="J34" s="279"/>
      <c r="K34" s="140" t="s">
        <v>833</v>
      </c>
      <c r="L34" s="135" t="s">
        <v>834</v>
      </c>
      <c r="M34" s="135"/>
      <c r="N34" s="135"/>
      <c r="O34" s="135">
        <v>0</v>
      </c>
      <c r="P34" s="135">
        <v>0</v>
      </c>
      <c r="Q34" s="135">
        <v>0</v>
      </c>
      <c r="R34" s="135">
        <v>1</v>
      </c>
      <c r="S34" s="135">
        <v>0</v>
      </c>
      <c r="T34" s="135">
        <v>0</v>
      </c>
      <c r="U34" s="135">
        <v>0</v>
      </c>
      <c r="V34" s="135">
        <v>0</v>
      </c>
      <c r="W34" s="135">
        <v>0</v>
      </c>
      <c r="X34" s="135">
        <v>1</v>
      </c>
      <c r="Y34" s="135"/>
      <c r="Z34" s="135">
        <v>5</v>
      </c>
      <c r="AA34" s="135"/>
      <c r="AB34" s="135"/>
      <c r="AC34" s="331"/>
      <c r="AD34" s="495"/>
      <c r="AE34" s="293"/>
      <c r="AF34" s="140" t="s">
        <v>836</v>
      </c>
      <c r="AG34" s="140"/>
      <c r="AH34" s="140">
        <v>3</v>
      </c>
      <c r="AI34" s="140">
        <v>1</v>
      </c>
      <c r="AJ34" s="140">
        <v>1</v>
      </c>
      <c r="AK34" s="279" t="s">
        <v>304</v>
      </c>
      <c r="AL34" s="140" t="s">
        <v>837</v>
      </c>
      <c r="AM34" s="198"/>
      <c r="AN34" s="198"/>
      <c r="AO34" s="198"/>
      <c r="AP34" s="198"/>
    </row>
    <row r="35" spans="1:42" s="180" customFormat="1" ht="100.5" customHeight="1">
      <c r="A35" s="236" t="s">
        <v>819</v>
      </c>
      <c r="B35" s="236" t="s">
        <v>820</v>
      </c>
      <c r="C35" s="236">
        <v>31</v>
      </c>
      <c r="D35" s="236">
        <v>2113344</v>
      </c>
      <c r="E35" s="422"/>
      <c r="F35" s="422"/>
      <c r="G35" s="422"/>
      <c r="H35" s="239"/>
      <c r="I35" s="140" t="s">
        <v>842</v>
      </c>
      <c r="J35" s="279"/>
      <c r="K35" s="140" t="s">
        <v>843</v>
      </c>
      <c r="L35" s="135" t="s">
        <v>844</v>
      </c>
      <c r="M35" s="135"/>
      <c r="N35" s="135"/>
      <c r="O35" s="135">
        <v>0</v>
      </c>
      <c r="P35" s="135">
        <v>0</v>
      </c>
      <c r="Q35" s="135">
        <v>1</v>
      </c>
      <c r="R35" s="135">
        <v>0</v>
      </c>
      <c r="S35" s="135">
        <v>0</v>
      </c>
      <c r="T35" s="135">
        <v>0</v>
      </c>
      <c r="U35" s="135">
        <v>0</v>
      </c>
      <c r="V35" s="135">
        <v>0</v>
      </c>
      <c r="W35" s="135">
        <v>0</v>
      </c>
      <c r="X35" s="135"/>
      <c r="Y35" s="135"/>
      <c r="Z35" s="135">
        <v>5</v>
      </c>
      <c r="AA35" s="135"/>
      <c r="AB35" s="135"/>
      <c r="AC35" s="331"/>
      <c r="AD35" s="495"/>
      <c r="AE35" s="293"/>
      <c r="AF35" s="140" t="s">
        <v>846</v>
      </c>
      <c r="AG35" s="140"/>
      <c r="AH35" s="140">
        <v>3</v>
      </c>
      <c r="AI35" s="140">
        <v>1</v>
      </c>
      <c r="AJ35" s="140">
        <v>1</v>
      </c>
      <c r="AK35" s="279" t="s">
        <v>304</v>
      </c>
      <c r="AL35" s="754" t="s">
        <v>1670</v>
      </c>
      <c r="AM35" s="198"/>
      <c r="AN35" s="198"/>
      <c r="AO35" s="198"/>
      <c r="AP35" s="198"/>
    </row>
    <row r="36" spans="1:42" s="190" customFormat="1" ht="100.5" customHeight="1">
      <c r="A36" s="236" t="s">
        <v>819</v>
      </c>
      <c r="B36" s="236" t="s">
        <v>820</v>
      </c>
      <c r="C36" s="269">
        <v>31</v>
      </c>
      <c r="D36" s="269">
        <v>2113344</v>
      </c>
      <c r="E36" s="554"/>
      <c r="F36" s="554"/>
      <c r="G36" s="554"/>
      <c r="H36" s="270"/>
      <c r="I36" s="204" t="s">
        <v>821</v>
      </c>
      <c r="J36" s="591"/>
      <c r="K36" s="204" t="s">
        <v>822</v>
      </c>
      <c r="L36" s="48" t="s">
        <v>823</v>
      </c>
      <c r="M36" s="48"/>
      <c r="N36" s="48"/>
      <c r="O36" s="48">
        <v>0</v>
      </c>
      <c r="P36" s="48">
        <v>0</v>
      </c>
      <c r="Q36" s="48">
        <v>0</v>
      </c>
      <c r="R36" s="48">
        <v>1</v>
      </c>
      <c r="S36" s="48">
        <v>0</v>
      </c>
      <c r="T36" s="48">
        <v>0</v>
      </c>
      <c r="U36" s="48">
        <v>0</v>
      </c>
      <c r="V36" s="48">
        <v>0</v>
      </c>
      <c r="W36" s="48">
        <v>1</v>
      </c>
      <c r="X36" s="48"/>
      <c r="Y36" s="48"/>
      <c r="Z36" s="48">
        <v>5</v>
      </c>
      <c r="AA36" s="48"/>
      <c r="AB36" s="48"/>
      <c r="AC36" s="607"/>
      <c r="AD36" s="626"/>
      <c r="AE36" s="642"/>
      <c r="AF36" s="204" t="s">
        <v>825</v>
      </c>
      <c r="AG36" s="204"/>
      <c r="AH36" s="204">
        <v>3</v>
      </c>
      <c r="AI36" s="204">
        <v>2</v>
      </c>
      <c r="AJ36" s="204">
        <v>1</v>
      </c>
      <c r="AK36" s="51" t="s">
        <v>234</v>
      </c>
      <c r="AL36" s="204" t="s">
        <v>826</v>
      </c>
      <c r="AM36" s="205"/>
      <c r="AN36" s="205"/>
      <c r="AO36" s="205"/>
      <c r="AP36" s="205"/>
    </row>
    <row r="37" spans="1:42" s="222" customFormat="1" ht="100.5" customHeight="1">
      <c r="A37" s="315" t="s">
        <v>848</v>
      </c>
      <c r="B37" s="315" t="s">
        <v>849</v>
      </c>
      <c r="C37" s="315">
        <v>32</v>
      </c>
      <c r="D37" s="315">
        <v>19677151</v>
      </c>
      <c r="E37" s="317">
        <v>54</v>
      </c>
      <c r="F37" s="317">
        <v>29</v>
      </c>
      <c r="G37" s="317">
        <v>30951</v>
      </c>
      <c r="H37" s="318">
        <v>10</v>
      </c>
      <c r="I37" s="397" t="s">
        <v>850</v>
      </c>
      <c r="J37" s="161" t="s">
        <v>1674</v>
      </c>
      <c r="K37" s="234" t="s">
        <v>851</v>
      </c>
      <c r="L37" s="234" t="s">
        <v>852</v>
      </c>
      <c r="M37" s="234"/>
      <c r="N37" s="234">
        <v>3</v>
      </c>
      <c r="O37" s="234">
        <v>0</v>
      </c>
      <c r="P37" s="234">
        <v>0</v>
      </c>
      <c r="Q37" s="234">
        <v>0</v>
      </c>
      <c r="R37" s="234">
        <v>0</v>
      </c>
      <c r="S37" s="234">
        <v>1</v>
      </c>
      <c r="T37" s="234">
        <v>0</v>
      </c>
      <c r="U37" s="234">
        <v>0</v>
      </c>
      <c r="V37" s="234">
        <v>0</v>
      </c>
      <c r="W37" s="234">
        <v>0</v>
      </c>
      <c r="X37" s="234"/>
      <c r="Y37" s="234"/>
      <c r="Z37" s="234">
        <v>5.7</v>
      </c>
      <c r="AA37" s="234"/>
      <c r="AB37" s="234"/>
      <c r="AC37" s="370">
        <v>2004</v>
      </c>
      <c r="AD37" s="499">
        <v>0</v>
      </c>
      <c r="AE37" s="648">
        <v>10000</v>
      </c>
      <c r="AF37" s="234" t="s">
        <v>854</v>
      </c>
      <c r="AG37" s="234" t="s">
        <v>174</v>
      </c>
      <c r="AH37" s="234">
        <v>3</v>
      </c>
      <c r="AI37" s="234">
        <v>1</v>
      </c>
      <c r="AJ37" s="234">
        <v>1</v>
      </c>
      <c r="AK37" s="234" t="s">
        <v>855</v>
      </c>
      <c r="AL37" s="234" t="s">
        <v>399</v>
      </c>
      <c r="AM37" s="317"/>
      <c r="AN37" s="317"/>
      <c r="AO37" s="317"/>
      <c r="AP37" s="317"/>
    </row>
    <row r="38" spans="1:42" s="180" customFormat="1" ht="100.5" customHeight="1">
      <c r="A38" s="255" t="s">
        <v>848</v>
      </c>
      <c r="B38" s="255" t="s">
        <v>849</v>
      </c>
      <c r="C38" s="255">
        <v>32</v>
      </c>
      <c r="D38" s="255">
        <v>19677151</v>
      </c>
      <c r="E38" s="180">
        <v>54</v>
      </c>
      <c r="F38" s="180">
        <v>29</v>
      </c>
      <c r="G38" s="180">
        <v>30951</v>
      </c>
      <c r="H38" s="259"/>
      <c r="I38" s="390" t="s">
        <v>904</v>
      </c>
      <c r="J38" s="23" t="s">
        <v>189</v>
      </c>
      <c r="K38" s="23" t="s">
        <v>905</v>
      </c>
      <c r="L38" s="23" t="s">
        <v>906</v>
      </c>
      <c r="M38" s="23"/>
      <c r="N38" s="23"/>
      <c r="O38" s="23">
        <v>0</v>
      </c>
      <c r="P38" s="23">
        <v>0</v>
      </c>
      <c r="Q38" s="23">
        <v>0</v>
      </c>
      <c r="R38" s="23">
        <v>1</v>
      </c>
      <c r="S38" s="23">
        <v>0</v>
      </c>
      <c r="T38" s="23">
        <v>0</v>
      </c>
      <c r="U38" s="23">
        <v>0</v>
      </c>
      <c r="V38" s="23">
        <v>0</v>
      </c>
      <c r="W38" s="23">
        <v>1</v>
      </c>
      <c r="X38" s="23"/>
      <c r="Y38" s="23"/>
      <c r="Z38" s="23">
        <v>5.7</v>
      </c>
      <c r="AA38" s="23"/>
      <c r="AB38" s="23"/>
      <c r="AC38" s="281" t="s">
        <v>189</v>
      </c>
      <c r="AD38" s="467"/>
      <c r="AE38" s="391">
        <v>5000</v>
      </c>
      <c r="AF38" s="90" t="s">
        <v>907</v>
      </c>
      <c r="AG38" s="757"/>
      <c r="AH38" s="757">
        <v>3</v>
      </c>
      <c r="AI38" s="757">
        <v>1</v>
      </c>
      <c r="AJ38" s="757">
        <v>1</v>
      </c>
      <c r="AK38" s="23" t="s">
        <v>908</v>
      </c>
      <c r="AL38" s="23" t="s">
        <v>189</v>
      </c>
    </row>
    <row r="39" spans="1:42" s="225" customFormat="1" ht="100.5" customHeight="1">
      <c r="A39" s="255" t="s">
        <v>848</v>
      </c>
      <c r="B39" s="255" t="s">
        <v>849</v>
      </c>
      <c r="C39" s="255">
        <v>32</v>
      </c>
      <c r="D39" s="255">
        <v>19677151</v>
      </c>
      <c r="E39" s="180">
        <v>54</v>
      </c>
      <c r="F39" s="180">
        <v>29</v>
      </c>
      <c r="G39" s="180">
        <v>30951</v>
      </c>
      <c r="H39" s="276"/>
      <c r="I39" s="390" t="s">
        <v>875</v>
      </c>
      <c r="J39" s="23" t="s">
        <v>1601</v>
      </c>
      <c r="K39" s="23" t="s">
        <v>876</v>
      </c>
      <c r="L39" s="23" t="s">
        <v>877</v>
      </c>
      <c r="M39" s="23"/>
      <c r="N39" s="23"/>
      <c r="O39" s="23">
        <v>0</v>
      </c>
      <c r="P39" s="23">
        <v>0</v>
      </c>
      <c r="Q39" s="23">
        <v>0</v>
      </c>
      <c r="R39" s="23">
        <v>0</v>
      </c>
      <c r="S39" s="23">
        <v>0</v>
      </c>
      <c r="T39" s="23">
        <v>1</v>
      </c>
      <c r="U39" s="23">
        <v>0</v>
      </c>
      <c r="V39" s="23">
        <v>0</v>
      </c>
      <c r="W39" s="23">
        <v>0</v>
      </c>
      <c r="X39" s="23"/>
      <c r="Y39" s="23"/>
      <c r="Z39" s="23">
        <v>5.7</v>
      </c>
      <c r="AA39" s="23"/>
      <c r="AB39" s="23"/>
      <c r="AC39" s="281">
        <v>2014</v>
      </c>
      <c r="AD39" s="467">
        <v>0</v>
      </c>
      <c r="AE39" s="391">
        <v>10000</v>
      </c>
      <c r="AF39" s="23" t="s">
        <v>860</v>
      </c>
      <c r="AG39" s="23" t="s">
        <v>174</v>
      </c>
      <c r="AH39" s="23">
        <v>3</v>
      </c>
      <c r="AI39" s="23">
        <v>5</v>
      </c>
      <c r="AJ39" s="23">
        <v>0</v>
      </c>
      <c r="AK39" s="23" t="s">
        <v>861</v>
      </c>
      <c r="AL39" s="91" t="s">
        <v>509</v>
      </c>
      <c r="AM39" s="180"/>
      <c r="AN39" s="180"/>
      <c r="AO39" s="180"/>
      <c r="AP39" s="180"/>
    </row>
    <row r="40" spans="1:42" s="228" customFormat="1" ht="100.5" customHeight="1">
      <c r="A40" s="255" t="s">
        <v>848</v>
      </c>
      <c r="B40" s="255" t="s">
        <v>849</v>
      </c>
      <c r="C40" s="315">
        <v>32</v>
      </c>
      <c r="D40" s="381">
        <v>19677151</v>
      </c>
      <c r="E40" s="190">
        <v>54</v>
      </c>
      <c r="F40" s="190">
        <v>29</v>
      </c>
      <c r="G40" s="190">
        <v>30951</v>
      </c>
      <c r="H40" s="318"/>
      <c r="I40" s="397" t="s">
        <v>856</v>
      </c>
      <c r="J40" s="161" t="s">
        <v>1601</v>
      </c>
      <c r="K40" s="160" t="s">
        <v>857</v>
      </c>
      <c r="L40" s="604" t="s">
        <v>858</v>
      </c>
      <c r="M40" s="604"/>
      <c r="N40" s="604"/>
      <c r="O40" s="604">
        <v>0</v>
      </c>
      <c r="P40" s="604">
        <v>0</v>
      </c>
      <c r="Q40" s="604">
        <v>1</v>
      </c>
      <c r="R40" s="604">
        <v>0</v>
      </c>
      <c r="S40" s="604">
        <v>0</v>
      </c>
      <c r="T40" s="604">
        <v>0</v>
      </c>
      <c r="U40" s="604">
        <v>0</v>
      </c>
      <c r="V40" s="604">
        <v>0</v>
      </c>
      <c r="W40" s="604">
        <v>0</v>
      </c>
      <c r="X40" s="604"/>
      <c r="Y40" s="604"/>
      <c r="Z40" s="604">
        <v>5.7</v>
      </c>
      <c r="AA40" s="604"/>
      <c r="AB40" s="604"/>
      <c r="AC40" s="398">
        <v>2019</v>
      </c>
      <c r="AD40" s="505">
        <v>0</v>
      </c>
      <c r="AE40" s="399">
        <v>10000</v>
      </c>
      <c r="AF40" s="160" t="s">
        <v>860</v>
      </c>
      <c r="AG40" s="160" t="s">
        <v>174</v>
      </c>
      <c r="AH40" s="160">
        <v>3</v>
      </c>
      <c r="AI40" s="160">
        <v>5</v>
      </c>
      <c r="AJ40" s="160">
        <v>0</v>
      </c>
      <c r="AK40" s="160" t="s">
        <v>861</v>
      </c>
      <c r="AL40" s="160" t="s">
        <v>509</v>
      </c>
      <c r="AM40" s="317"/>
      <c r="AN40" s="317"/>
      <c r="AO40" s="317"/>
      <c r="AP40" s="317"/>
    </row>
    <row r="41" spans="1:42" s="198" customFormat="1" ht="100.5" customHeight="1">
      <c r="A41" s="255" t="s">
        <v>848</v>
      </c>
      <c r="B41" s="255" t="s">
        <v>849</v>
      </c>
      <c r="C41" s="255">
        <v>32</v>
      </c>
      <c r="D41" s="255">
        <v>19677151</v>
      </c>
      <c r="E41" s="180">
        <v>54</v>
      </c>
      <c r="F41" s="180">
        <v>29</v>
      </c>
      <c r="G41" s="180">
        <v>30951</v>
      </c>
      <c r="H41" s="259"/>
      <c r="I41" s="390" t="s">
        <v>891</v>
      </c>
      <c r="J41" s="23" t="s">
        <v>1601</v>
      </c>
      <c r="K41" s="91" t="s">
        <v>892</v>
      </c>
      <c r="L41" s="91" t="s">
        <v>893</v>
      </c>
      <c r="M41" s="91"/>
      <c r="N41" s="91">
        <v>1</v>
      </c>
      <c r="O41" s="91">
        <v>0</v>
      </c>
      <c r="P41" s="91">
        <v>0</v>
      </c>
      <c r="Q41" s="91">
        <v>0</v>
      </c>
      <c r="R41" s="91">
        <v>0</v>
      </c>
      <c r="S41" s="91">
        <v>1</v>
      </c>
      <c r="T41" s="91">
        <v>0</v>
      </c>
      <c r="U41" s="91">
        <v>0</v>
      </c>
      <c r="V41" s="91">
        <v>0</v>
      </c>
      <c r="W41" s="91">
        <v>0</v>
      </c>
      <c r="X41" s="91"/>
      <c r="Y41" s="91"/>
      <c r="Z41" s="91">
        <v>5.7</v>
      </c>
      <c r="AA41" s="91"/>
      <c r="AB41" s="91"/>
      <c r="AC41" s="394" t="s">
        <v>189</v>
      </c>
      <c r="AD41" s="504"/>
      <c r="AE41" s="395">
        <v>3400</v>
      </c>
      <c r="AF41" s="149" t="s">
        <v>895</v>
      </c>
      <c r="AG41" s="149" t="s">
        <v>174</v>
      </c>
      <c r="AH41" s="149">
        <v>3</v>
      </c>
      <c r="AI41" s="149">
        <v>1</v>
      </c>
      <c r="AJ41" s="149">
        <v>1</v>
      </c>
      <c r="AK41" s="149" t="s">
        <v>896</v>
      </c>
      <c r="AL41" s="149" t="s">
        <v>897</v>
      </c>
      <c r="AM41" s="180"/>
      <c r="AN41" s="180"/>
      <c r="AO41" s="180"/>
      <c r="AP41" s="180"/>
    </row>
    <row r="42" spans="1:42" s="198" customFormat="1" ht="100.5" customHeight="1">
      <c r="A42" s="255" t="s">
        <v>848</v>
      </c>
      <c r="B42" s="255" t="s">
        <v>849</v>
      </c>
      <c r="C42" s="255">
        <v>32</v>
      </c>
      <c r="D42" s="255">
        <v>19677151</v>
      </c>
      <c r="E42" s="180">
        <v>54</v>
      </c>
      <c r="F42" s="180">
        <v>29</v>
      </c>
      <c r="G42" s="180">
        <v>30951</v>
      </c>
      <c r="H42" s="259"/>
      <c r="I42" s="390" t="s">
        <v>862</v>
      </c>
      <c r="J42" s="23" t="s">
        <v>1601</v>
      </c>
      <c r="K42" s="23" t="s">
        <v>863</v>
      </c>
      <c r="L42" s="23" t="s">
        <v>864</v>
      </c>
      <c r="M42" s="23"/>
      <c r="N42" s="23"/>
      <c r="O42" s="23">
        <v>0</v>
      </c>
      <c r="P42" s="23">
        <v>0</v>
      </c>
      <c r="Q42" s="23">
        <v>0</v>
      </c>
      <c r="R42" s="23">
        <v>0</v>
      </c>
      <c r="S42" s="23">
        <v>0</v>
      </c>
      <c r="T42" s="23">
        <v>0</v>
      </c>
      <c r="U42" s="23">
        <v>1</v>
      </c>
      <c r="V42" s="23">
        <v>0</v>
      </c>
      <c r="W42" s="23">
        <v>0</v>
      </c>
      <c r="X42" s="23"/>
      <c r="Y42" s="23"/>
      <c r="Z42" s="23">
        <v>5.7</v>
      </c>
      <c r="AA42" s="23"/>
      <c r="AB42" s="23"/>
      <c r="AC42" s="281" t="s">
        <v>189</v>
      </c>
      <c r="AD42" s="467"/>
      <c r="AE42" s="153" t="s">
        <v>189</v>
      </c>
      <c r="AF42" s="90" t="s">
        <v>866</v>
      </c>
      <c r="AG42" s="757" t="s">
        <v>314</v>
      </c>
      <c r="AH42" s="757">
        <v>1</v>
      </c>
      <c r="AI42" s="757">
        <v>1</v>
      </c>
      <c r="AJ42" s="757">
        <v>1</v>
      </c>
      <c r="AK42" s="23" t="s">
        <v>867</v>
      </c>
      <c r="AL42" s="23" t="s">
        <v>868</v>
      </c>
      <c r="AM42" s="180"/>
      <c r="AN42" s="180"/>
      <c r="AO42" s="180"/>
      <c r="AP42" s="180"/>
    </row>
    <row r="43" spans="1:42" s="198" customFormat="1" ht="100.5" customHeight="1">
      <c r="A43" s="255" t="s">
        <v>848</v>
      </c>
      <c r="B43" s="255" t="s">
        <v>849</v>
      </c>
      <c r="C43" s="255">
        <v>32</v>
      </c>
      <c r="D43" s="255">
        <v>19677151</v>
      </c>
      <c r="E43" s="180">
        <v>54</v>
      </c>
      <c r="F43" s="180">
        <v>29</v>
      </c>
      <c r="G43" s="180">
        <v>30951</v>
      </c>
      <c r="H43" s="259"/>
      <c r="I43" s="390" t="s">
        <v>898</v>
      </c>
      <c r="J43" s="23" t="s">
        <v>1601</v>
      </c>
      <c r="K43" s="23" t="s">
        <v>899</v>
      </c>
      <c r="L43" s="23" t="s">
        <v>900</v>
      </c>
      <c r="M43" s="23"/>
      <c r="N43" s="23"/>
      <c r="O43" s="23">
        <v>0</v>
      </c>
      <c r="P43" s="23">
        <v>0</v>
      </c>
      <c r="Q43" s="23">
        <v>1</v>
      </c>
      <c r="R43" s="23">
        <v>0</v>
      </c>
      <c r="S43" s="23">
        <v>0</v>
      </c>
      <c r="T43" s="23">
        <v>0</v>
      </c>
      <c r="U43" s="23">
        <v>0</v>
      </c>
      <c r="V43" s="23">
        <v>0</v>
      </c>
      <c r="W43" s="23">
        <v>0</v>
      </c>
      <c r="X43" s="23"/>
      <c r="Y43" s="23"/>
      <c r="Z43" s="23">
        <v>5.7</v>
      </c>
      <c r="AA43" s="23"/>
      <c r="AB43" s="23"/>
      <c r="AC43" s="281">
        <v>2014</v>
      </c>
      <c r="AD43" s="467">
        <v>0</v>
      </c>
      <c r="AE43" s="391">
        <v>6500</v>
      </c>
      <c r="AF43" s="23" t="s">
        <v>902</v>
      </c>
      <c r="AG43" s="23" t="s">
        <v>174</v>
      </c>
      <c r="AH43" s="23">
        <v>3</v>
      </c>
      <c r="AI43" s="23">
        <v>1</v>
      </c>
      <c r="AJ43" s="23">
        <v>1</v>
      </c>
      <c r="AK43" s="97" t="s">
        <v>903</v>
      </c>
      <c r="AL43" s="91" t="s">
        <v>108</v>
      </c>
      <c r="AM43" s="180"/>
      <c r="AN43" s="180"/>
      <c r="AO43" s="180"/>
      <c r="AP43" s="180"/>
    </row>
    <row r="44" spans="1:42" s="198" customFormat="1" ht="100.5" customHeight="1">
      <c r="A44" s="236" t="s">
        <v>909</v>
      </c>
      <c r="B44" s="236" t="s">
        <v>910</v>
      </c>
      <c r="C44" s="236">
        <v>33</v>
      </c>
      <c r="D44" s="236">
        <v>10698973</v>
      </c>
      <c r="E44" s="333">
        <v>0.55000000000000004</v>
      </c>
      <c r="F44" s="333">
        <v>0.26</v>
      </c>
      <c r="G44" s="334">
        <v>29618</v>
      </c>
      <c r="H44" s="321">
        <v>3</v>
      </c>
      <c r="I44" s="140" t="s">
        <v>922</v>
      </c>
      <c r="J44" s="140"/>
      <c r="K44" s="140" t="s">
        <v>923</v>
      </c>
      <c r="L44" s="140" t="s">
        <v>924</v>
      </c>
      <c r="M44" s="140"/>
      <c r="N44" s="140"/>
      <c r="O44" s="140">
        <v>0</v>
      </c>
      <c r="P44" s="140">
        <v>0</v>
      </c>
      <c r="Q44" s="140">
        <v>0</v>
      </c>
      <c r="R44" s="140">
        <v>0</v>
      </c>
      <c r="S44" s="140">
        <v>0</v>
      </c>
      <c r="T44" s="140">
        <v>1</v>
      </c>
      <c r="U44" s="140">
        <v>0</v>
      </c>
      <c r="V44" s="140">
        <v>0</v>
      </c>
      <c r="W44" s="140">
        <v>1</v>
      </c>
      <c r="X44" s="140"/>
      <c r="Y44" s="140"/>
      <c r="Z44" s="140">
        <v>5.4</v>
      </c>
      <c r="AA44" s="140"/>
      <c r="AB44" s="140"/>
      <c r="AC44" s="321">
        <v>2011</v>
      </c>
      <c r="AD44" s="481">
        <v>0</v>
      </c>
      <c r="AE44" s="293"/>
      <c r="AF44" s="140" t="s">
        <v>926</v>
      </c>
      <c r="AG44" s="140"/>
      <c r="AH44" s="140">
        <v>3</v>
      </c>
      <c r="AI44" s="140">
        <v>1</v>
      </c>
      <c r="AJ44" s="140">
        <v>1</v>
      </c>
      <c r="AK44" s="279"/>
      <c r="AL44" s="400" t="s">
        <v>927</v>
      </c>
    </row>
    <row r="45" spans="1:42" s="198" customFormat="1" ht="100.5" customHeight="1">
      <c r="A45" s="236" t="s">
        <v>909</v>
      </c>
      <c r="B45" s="236" t="s">
        <v>910</v>
      </c>
      <c r="C45" s="236">
        <v>33</v>
      </c>
      <c r="D45" s="236">
        <v>10698973</v>
      </c>
      <c r="E45" s="333">
        <v>0.55000000000000004</v>
      </c>
      <c r="F45" s="333">
        <v>0.26</v>
      </c>
      <c r="G45" s="334">
        <v>29620</v>
      </c>
      <c r="H45" s="239"/>
      <c r="I45" s="140" t="s">
        <v>911</v>
      </c>
      <c r="J45" s="279"/>
      <c r="K45" s="140" t="s">
        <v>912</v>
      </c>
      <c r="L45" s="140" t="s">
        <v>913</v>
      </c>
      <c r="M45" s="140"/>
      <c r="N45" s="140">
        <v>3</v>
      </c>
      <c r="O45" s="140">
        <v>0</v>
      </c>
      <c r="P45" s="140">
        <v>0</v>
      </c>
      <c r="Q45" s="140">
        <v>0</v>
      </c>
      <c r="R45" s="140">
        <v>0</v>
      </c>
      <c r="S45" s="140">
        <v>1</v>
      </c>
      <c r="T45" s="140">
        <v>0</v>
      </c>
      <c r="U45" s="140">
        <v>0</v>
      </c>
      <c r="V45" s="140">
        <v>0</v>
      </c>
      <c r="W45" s="140">
        <v>0</v>
      </c>
      <c r="X45" s="140"/>
      <c r="Y45" s="140"/>
      <c r="Z45" s="140">
        <v>5.4</v>
      </c>
      <c r="AA45" s="140"/>
      <c r="AB45" s="140"/>
      <c r="AC45" s="331"/>
      <c r="AD45" s="495"/>
      <c r="AE45" s="293"/>
      <c r="AF45" s="140" t="s">
        <v>915</v>
      </c>
      <c r="AG45" s="140"/>
      <c r="AH45" s="140">
        <v>1</v>
      </c>
      <c r="AI45" s="140">
        <v>1</v>
      </c>
      <c r="AJ45" s="140">
        <v>1</v>
      </c>
      <c r="AK45" s="140" t="s">
        <v>119</v>
      </c>
      <c r="AL45" s="140" t="s">
        <v>916</v>
      </c>
    </row>
    <row r="46" spans="1:42" s="172" customFormat="1" ht="100.5" customHeight="1">
      <c r="A46" s="236" t="s">
        <v>958</v>
      </c>
      <c r="B46" s="236" t="s">
        <v>959</v>
      </c>
      <c r="C46" s="249">
        <v>37</v>
      </c>
      <c r="D46" s="269">
        <v>4240137</v>
      </c>
      <c r="E46" s="205">
        <v>53</v>
      </c>
      <c r="F46" s="205">
        <v>21</v>
      </c>
      <c r="G46" s="205">
        <v>26504</v>
      </c>
      <c r="I46" s="251" t="s">
        <v>983</v>
      </c>
      <c r="J46" s="169"/>
      <c r="K46" s="251" t="s">
        <v>984</v>
      </c>
      <c r="L46" s="251" t="s">
        <v>985</v>
      </c>
      <c r="M46" s="251"/>
      <c r="N46" s="251">
        <v>3</v>
      </c>
      <c r="O46" s="251">
        <v>0</v>
      </c>
      <c r="P46" s="251">
        <v>0</v>
      </c>
      <c r="Q46" s="251">
        <v>0</v>
      </c>
      <c r="R46" s="251">
        <v>0</v>
      </c>
      <c r="S46" s="251">
        <v>1</v>
      </c>
      <c r="T46" s="251">
        <v>0</v>
      </c>
      <c r="U46" s="251">
        <v>0</v>
      </c>
      <c r="V46" s="251">
        <v>0</v>
      </c>
      <c r="W46" s="251">
        <v>0</v>
      </c>
      <c r="X46" s="251"/>
      <c r="Y46" s="251"/>
      <c r="Z46" s="251">
        <v>4.8</v>
      </c>
      <c r="AA46" s="251"/>
      <c r="AB46" s="251"/>
      <c r="AC46" s="407">
        <v>2007</v>
      </c>
      <c r="AD46" s="507">
        <v>0</v>
      </c>
      <c r="AE46" s="408">
        <v>7500</v>
      </c>
      <c r="AF46" s="409" t="s">
        <v>986</v>
      </c>
      <c r="AG46" s="409" t="s">
        <v>174</v>
      </c>
      <c r="AH46" s="409">
        <v>3</v>
      </c>
      <c r="AI46" s="409">
        <v>1</v>
      </c>
      <c r="AJ46" s="409">
        <v>1</v>
      </c>
      <c r="AK46" s="409" t="s">
        <v>234</v>
      </c>
      <c r="AL46" s="409" t="s">
        <v>234</v>
      </c>
    </row>
    <row r="47" spans="1:42" s="180" customFormat="1" ht="100.5" customHeight="1">
      <c r="A47" s="255" t="s">
        <v>987</v>
      </c>
      <c r="B47" s="255" t="s">
        <v>988</v>
      </c>
      <c r="C47" s="255">
        <v>38</v>
      </c>
      <c r="D47" s="255">
        <v>12972008</v>
      </c>
      <c r="E47" s="153">
        <v>64</v>
      </c>
      <c r="F47" s="153">
        <v>39</v>
      </c>
      <c r="G47" s="153">
        <v>39375</v>
      </c>
      <c r="H47" s="153">
        <v>2</v>
      </c>
      <c r="I47" s="23" t="s">
        <v>994</v>
      </c>
      <c r="J47" s="55" t="s">
        <v>1738</v>
      </c>
      <c r="K47" s="23" t="s">
        <v>995</v>
      </c>
      <c r="L47" s="23" t="s">
        <v>996</v>
      </c>
      <c r="M47" s="23"/>
      <c r="N47" s="23">
        <v>3</v>
      </c>
      <c r="O47" s="23">
        <v>0</v>
      </c>
      <c r="P47" s="23">
        <v>0</v>
      </c>
      <c r="Q47" s="23">
        <v>0</v>
      </c>
      <c r="R47" s="23">
        <v>0</v>
      </c>
      <c r="S47" s="23">
        <v>1</v>
      </c>
      <c r="T47" s="23">
        <v>0</v>
      </c>
      <c r="U47" s="23">
        <v>0</v>
      </c>
      <c r="V47" s="23">
        <v>0</v>
      </c>
      <c r="W47" s="23">
        <v>0</v>
      </c>
      <c r="X47" s="23"/>
      <c r="Y47" s="23"/>
      <c r="Z47" s="23">
        <v>6.2</v>
      </c>
      <c r="AA47" s="23"/>
      <c r="AB47" s="23"/>
      <c r="AC47" s="394">
        <v>2010</v>
      </c>
      <c r="AD47" s="504">
        <v>0</v>
      </c>
      <c r="AE47" s="261" t="s">
        <v>770</v>
      </c>
      <c r="AF47" s="149" t="s">
        <v>997</v>
      </c>
      <c r="AG47" s="149" t="s">
        <v>119</v>
      </c>
      <c r="AH47" s="149">
        <v>1</v>
      </c>
      <c r="AI47" s="149">
        <v>1</v>
      </c>
      <c r="AJ47" s="149">
        <v>1</v>
      </c>
      <c r="AK47" s="91" t="s">
        <v>998</v>
      </c>
      <c r="AL47" s="62" t="s">
        <v>999</v>
      </c>
    </row>
    <row r="48" spans="1:42" s="225" customFormat="1" ht="100.5" customHeight="1">
      <c r="A48" s="236" t="s">
        <v>1002</v>
      </c>
      <c r="B48" s="236" t="s">
        <v>1003</v>
      </c>
      <c r="C48" s="236">
        <v>39</v>
      </c>
      <c r="D48" s="236">
        <v>1093734</v>
      </c>
      <c r="E48" s="198">
        <v>64</v>
      </c>
      <c r="F48" s="198">
        <v>40</v>
      </c>
      <c r="G48" s="198">
        <v>36791</v>
      </c>
      <c r="H48" s="198"/>
      <c r="I48" s="140" t="s">
        <v>1015</v>
      </c>
      <c r="J48" s="378"/>
      <c r="K48" s="140" t="s">
        <v>1016</v>
      </c>
      <c r="L48" s="140" t="s">
        <v>1017</v>
      </c>
      <c r="M48" s="140"/>
      <c r="N48" s="140"/>
      <c r="O48" s="140">
        <v>0</v>
      </c>
      <c r="P48" s="140">
        <v>0</v>
      </c>
      <c r="Q48" s="140">
        <v>0</v>
      </c>
      <c r="R48" s="140">
        <v>0</v>
      </c>
      <c r="S48" s="140">
        <v>0</v>
      </c>
      <c r="T48" s="140">
        <v>1</v>
      </c>
      <c r="U48" s="140">
        <v>0</v>
      </c>
      <c r="V48" s="140">
        <v>0</v>
      </c>
      <c r="W48" s="140">
        <v>0</v>
      </c>
      <c r="X48" s="140"/>
      <c r="Y48" s="140"/>
      <c r="Z48" s="140">
        <v>3</v>
      </c>
      <c r="AA48" s="140"/>
      <c r="AB48" s="140"/>
      <c r="AC48" s="321">
        <v>2016</v>
      </c>
      <c r="AD48" s="481">
        <v>0</v>
      </c>
      <c r="AE48" s="198"/>
      <c r="AF48" s="140" t="s">
        <v>1019</v>
      </c>
      <c r="AG48" s="140"/>
      <c r="AH48" s="140">
        <v>3</v>
      </c>
      <c r="AI48" s="140">
        <v>1</v>
      </c>
      <c r="AJ48" s="140">
        <v>1</v>
      </c>
      <c r="AK48" s="140" t="s">
        <v>234</v>
      </c>
      <c r="AL48" s="140" t="s">
        <v>234</v>
      </c>
      <c r="AM48" s="198"/>
      <c r="AN48" s="198"/>
      <c r="AO48" s="198"/>
      <c r="AP48" s="198"/>
    </row>
    <row r="49" spans="1:42" s="180" customFormat="1" ht="100.5" customHeight="1">
      <c r="A49" s="275" t="s">
        <v>1020</v>
      </c>
      <c r="B49" s="275" t="s">
        <v>1021</v>
      </c>
      <c r="C49" s="275">
        <v>40</v>
      </c>
      <c r="D49" s="275">
        <v>5282634</v>
      </c>
      <c r="E49" s="153">
        <v>60</v>
      </c>
      <c r="F49" s="153">
        <v>31</v>
      </c>
      <c r="G49" s="153">
        <v>32635</v>
      </c>
      <c r="H49" s="153">
        <v>1</v>
      </c>
      <c r="I49" s="23" t="s">
        <v>1022</v>
      </c>
      <c r="J49" s="55"/>
      <c r="K49" s="23" t="s">
        <v>1023</v>
      </c>
      <c r="L49" s="23" t="s">
        <v>1024</v>
      </c>
      <c r="M49" s="23"/>
      <c r="N49" s="23">
        <v>3</v>
      </c>
      <c r="O49" s="23">
        <v>0</v>
      </c>
      <c r="P49" s="23">
        <v>0</v>
      </c>
      <c r="Q49" s="23">
        <v>0</v>
      </c>
      <c r="R49" s="23">
        <v>0</v>
      </c>
      <c r="S49" s="23">
        <v>1</v>
      </c>
      <c r="T49" s="23">
        <v>0</v>
      </c>
      <c r="U49" s="23">
        <v>0</v>
      </c>
      <c r="V49" s="23">
        <v>0</v>
      </c>
      <c r="W49" s="23">
        <v>0</v>
      </c>
      <c r="X49" s="23"/>
      <c r="Y49" s="23"/>
      <c r="Z49" s="23">
        <v>5.4</v>
      </c>
      <c r="AA49" s="23"/>
      <c r="AB49" s="23"/>
      <c r="AC49" s="281">
        <v>2002</v>
      </c>
      <c r="AD49" s="467">
        <v>0</v>
      </c>
      <c r="AE49" s="180" t="s">
        <v>770</v>
      </c>
      <c r="AF49" s="23" t="s">
        <v>1026</v>
      </c>
      <c r="AG49" s="23" t="s">
        <v>763</v>
      </c>
      <c r="AH49" s="23">
        <v>3</v>
      </c>
      <c r="AI49" s="23">
        <v>2</v>
      </c>
      <c r="AJ49" s="23">
        <v>1</v>
      </c>
      <c r="AK49" s="23" t="s">
        <v>1027</v>
      </c>
      <c r="AL49" s="23" t="s">
        <v>386</v>
      </c>
      <c r="AM49" s="153"/>
      <c r="AN49" s="153"/>
      <c r="AO49" s="153"/>
      <c r="AP49" s="153"/>
    </row>
    <row r="50" spans="1:42" s="225" customFormat="1" ht="100.5" customHeight="1">
      <c r="A50" s="275" t="s">
        <v>1042</v>
      </c>
      <c r="B50" s="275" t="s">
        <v>1043</v>
      </c>
      <c r="C50" s="275">
        <v>42</v>
      </c>
      <c r="D50" s="275">
        <v>7051339</v>
      </c>
      <c r="E50" s="153">
        <v>53</v>
      </c>
      <c r="F50" s="153">
        <v>18</v>
      </c>
      <c r="G50" s="153">
        <v>26852</v>
      </c>
      <c r="H50" s="153"/>
      <c r="I50" s="23" t="s">
        <v>1044</v>
      </c>
      <c r="J50" s="23"/>
      <c r="K50" s="23" t="s">
        <v>1045</v>
      </c>
      <c r="L50" s="23" t="s">
        <v>1046</v>
      </c>
      <c r="M50" s="23"/>
      <c r="N50" s="23"/>
      <c r="O50" s="23">
        <v>0</v>
      </c>
      <c r="P50" s="23">
        <v>0</v>
      </c>
      <c r="Q50" s="23">
        <v>0</v>
      </c>
      <c r="R50" s="23">
        <v>1</v>
      </c>
      <c r="S50" s="23">
        <v>0</v>
      </c>
      <c r="T50" s="23">
        <v>0</v>
      </c>
      <c r="U50" s="23">
        <v>0</v>
      </c>
      <c r="V50" s="23">
        <v>0</v>
      </c>
      <c r="W50" s="23">
        <v>0</v>
      </c>
      <c r="X50" s="23">
        <v>1</v>
      </c>
      <c r="Y50" s="23"/>
      <c r="Z50" s="23">
        <v>5.9</v>
      </c>
      <c r="AA50" s="23"/>
      <c r="AB50" s="23"/>
      <c r="AC50" s="281">
        <v>2014</v>
      </c>
      <c r="AD50" s="467">
        <v>0</v>
      </c>
      <c r="AE50" s="198"/>
      <c r="AF50" s="23" t="s">
        <v>1048</v>
      </c>
      <c r="AG50" s="23"/>
      <c r="AH50" s="23">
        <v>3</v>
      </c>
      <c r="AI50" s="23">
        <v>1</v>
      </c>
      <c r="AJ50" s="23">
        <v>1</v>
      </c>
      <c r="AK50" s="23" t="s">
        <v>234</v>
      </c>
      <c r="AL50" s="23" t="s">
        <v>1049</v>
      </c>
      <c r="AM50" s="153"/>
      <c r="AN50" s="153"/>
      <c r="AO50" s="153"/>
      <c r="AP50" s="153"/>
    </row>
    <row r="51" spans="1:42" s="180" customFormat="1" ht="100.5" customHeight="1">
      <c r="A51" s="236" t="s">
        <v>1054</v>
      </c>
      <c r="B51" s="236" t="s">
        <v>1055</v>
      </c>
      <c r="C51" s="236">
        <v>43</v>
      </c>
      <c r="D51" s="236">
        <v>30029572</v>
      </c>
      <c r="E51" s="198">
        <v>52</v>
      </c>
      <c r="F51" s="198">
        <v>20</v>
      </c>
      <c r="G51" s="198">
        <v>26273</v>
      </c>
      <c r="H51" s="198">
        <v>5</v>
      </c>
      <c r="I51" s="126" t="s">
        <v>1072</v>
      </c>
      <c r="J51" s="126"/>
      <c r="K51" s="126" t="s">
        <v>1073</v>
      </c>
      <c r="L51" s="126" t="s">
        <v>1074</v>
      </c>
      <c r="M51" s="126"/>
      <c r="N51" s="126">
        <v>1</v>
      </c>
      <c r="O51" s="126">
        <v>0</v>
      </c>
      <c r="P51" s="126">
        <v>0</v>
      </c>
      <c r="Q51" s="126">
        <v>0</v>
      </c>
      <c r="R51" s="126">
        <v>0</v>
      </c>
      <c r="S51" s="126">
        <v>1</v>
      </c>
      <c r="T51" s="126">
        <v>0</v>
      </c>
      <c r="U51" s="126">
        <v>0</v>
      </c>
      <c r="V51" s="126">
        <v>0</v>
      </c>
      <c r="W51" s="126">
        <v>0</v>
      </c>
      <c r="X51" s="126"/>
      <c r="Y51" s="126"/>
      <c r="Z51" s="126">
        <v>4.8</v>
      </c>
      <c r="AA51" s="126"/>
      <c r="AB51" s="126"/>
      <c r="AC51" s="268">
        <v>2003</v>
      </c>
      <c r="AD51" s="485">
        <v>0</v>
      </c>
      <c r="AE51" s="198"/>
      <c r="AF51" s="126" t="s">
        <v>1076</v>
      </c>
      <c r="AG51" s="126"/>
      <c r="AH51" s="126">
        <v>3</v>
      </c>
      <c r="AI51" s="126">
        <v>3</v>
      </c>
      <c r="AJ51" s="126">
        <v>1</v>
      </c>
      <c r="AK51" s="126" t="s">
        <v>174</v>
      </c>
      <c r="AL51" s="327" t="s">
        <v>1077</v>
      </c>
      <c r="AM51" s="198"/>
      <c r="AN51" s="198"/>
      <c r="AO51" s="198"/>
      <c r="AP51" s="198"/>
    </row>
    <row r="52" spans="1:42" s="198" customFormat="1" ht="100.5" customHeight="1">
      <c r="A52" s="236" t="s">
        <v>1054</v>
      </c>
      <c r="B52" s="236" t="s">
        <v>1055</v>
      </c>
      <c r="C52" s="416">
        <v>43</v>
      </c>
      <c r="D52" s="416">
        <v>30029572</v>
      </c>
      <c r="E52" s="198">
        <v>52</v>
      </c>
      <c r="F52" s="198">
        <v>20</v>
      </c>
      <c r="G52" s="198">
        <v>26273</v>
      </c>
      <c r="H52" s="128"/>
      <c r="I52" s="126" t="s">
        <v>1078</v>
      </c>
      <c r="J52" s="126"/>
      <c r="K52" s="126" t="s">
        <v>1079</v>
      </c>
      <c r="L52" s="126" t="s">
        <v>1080</v>
      </c>
      <c r="M52" s="126"/>
      <c r="N52" s="126"/>
      <c r="O52" s="126">
        <v>0</v>
      </c>
      <c r="P52" s="126">
        <v>0</v>
      </c>
      <c r="Q52" s="126">
        <v>0</v>
      </c>
      <c r="R52" s="126">
        <v>1</v>
      </c>
      <c r="S52" s="126">
        <v>0</v>
      </c>
      <c r="T52" s="126">
        <v>0</v>
      </c>
      <c r="U52" s="126">
        <v>0</v>
      </c>
      <c r="V52" s="126">
        <v>0</v>
      </c>
      <c r="W52" s="126">
        <v>1</v>
      </c>
      <c r="X52" s="126"/>
      <c r="Y52" s="126"/>
      <c r="Z52" s="126">
        <v>4.8</v>
      </c>
      <c r="AA52" s="126"/>
      <c r="AB52" s="126"/>
      <c r="AC52" s="268">
        <v>2016</v>
      </c>
      <c r="AD52" s="485">
        <v>0</v>
      </c>
      <c r="AF52" s="126" t="s">
        <v>1779</v>
      </c>
      <c r="AG52" s="126"/>
      <c r="AH52" s="126">
        <v>3</v>
      </c>
      <c r="AI52" s="126">
        <v>1</v>
      </c>
      <c r="AJ52" s="126">
        <v>1</v>
      </c>
      <c r="AK52" s="126" t="s">
        <v>234</v>
      </c>
      <c r="AL52" s="753" t="s">
        <v>1780</v>
      </c>
      <c r="AM52" s="128"/>
      <c r="AN52" s="128"/>
      <c r="AO52" s="128"/>
      <c r="AP52" s="128"/>
    </row>
    <row r="53" spans="1:42" s="198" customFormat="1" ht="100.5" customHeight="1">
      <c r="A53" s="236" t="s">
        <v>1054</v>
      </c>
      <c r="B53" s="236" t="s">
        <v>1055</v>
      </c>
      <c r="C53" s="236">
        <v>43</v>
      </c>
      <c r="D53" s="236">
        <v>30029572</v>
      </c>
      <c r="E53" s="198">
        <v>52</v>
      </c>
      <c r="F53" s="198">
        <v>20</v>
      </c>
      <c r="G53" s="198">
        <v>26273</v>
      </c>
      <c r="I53" s="126" t="s">
        <v>1056</v>
      </c>
      <c r="J53" s="126"/>
      <c r="K53" s="126" t="s">
        <v>1057</v>
      </c>
      <c r="L53" s="753" t="s">
        <v>1782</v>
      </c>
      <c r="M53" s="753"/>
      <c r="N53" s="753">
        <v>3</v>
      </c>
      <c r="O53" s="753">
        <v>0</v>
      </c>
      <c r="P53" s="753">
        <v>0</v>
      </c>
      <c r="Q53" s="753">
        <v>0</v>
      </c>
      <c r="R53" s="753">
        <v>0</v>
      </c>
      <c r="S53" s="753">
        <v>1</v>
      </c>
      <c r="T53" s="753">
        <v>0</v>
      </c>
      <c r="U53" s="753">
        <v>0</v>
      </c>
      <c r="V53" s="753">
        <v>0</v>
      </c>
      <c r="W53" s="753">
        <v>0</v>
      </c>
      <c r="X53" s="753"/>
      <c r="Y53" s="753"/>
      <c r="Z53" s="126">
        <v>4.8</v>
      </c>
      <c r="AA53" s="753"/>
      <c r="AB53" s="753"/>
      <c r="AC53" s="268">
        <v>2020</v>
      </c>
      <c r="AD53" s="485">
        <v>1</v>
      </c>
      <c r="AF53" s="126" t="s">
        <v>1060</v>
      </c>
      <c r="AG53" s="126"/>
      <c r="AH53" s="126">
        <v>1</v>
      </c>
      <c r="AI53" s="126">
        <v>1</v>
      </c>
      <c r="AJ53" s="126">
        <v>1</v>
      </c>
      <c r="AK53" s="126" t="s">
        <v>119</v>
      </c>
      <c r="AL53" s="753" t="s">
        <v>1783</v>
      </c>
    </row>
    <row r="54" spans="1:42" s="198" customFormat="1" ht="100.5" customHeight="1">
      <c r="A54" s="236" t="s">
        <v>1095</v>
      </c>
      <c r="B54" s="236" t="s">
        <v>1096</v>
      </c>
      <c r="C54" s="236">
        <v>45</v>
      </c>
      <c r="D54" s="236">
        <v>647064</v>
      </c>
      <c r="E54" s="198">
        <v>57</v>
      </c>
      <c r="F54" s="198">
        <v>40</v>
      </c>
      <c r="G54" s="198">
        <v>34866</v>
      </c>
      <c r="I54" s="126" t="s">
        <v>1097</v>
      </c>
      <c r="J54" s="126" t="s">
        <v>1809</v>
      </c>
      <c r="K54" s="140" t="s">
        <v>1098</v>
      </c>
      <c r="L54" s="140" t="s">
        <v>1099</v>
      </c>
      <c r="M54" s="140"/>
      <c r="N54" s="140">
        <v>3</v>
      </c>
      <c r="O54" s="140">
        <v>0</v>
      </c>
      <c r="P54" s="140">
        <v>0</v>
      </c>
      <c r="Q54" s="140">
        <v>0</v>
      </c>
      <c r="R54" s="140">
        <v>0</v>
      </c>
      <c r="S54" s="140">
        <v>1</v>
      </c>
      <c r="T54" s="140">
        <v>0</v>
      </c>
      <c r="U54" s="140">
        <v>0</v>
      </c>
      <c r="V54" s="140">
        <v>0</v>
      </c>
      <c r="W54" s="140">
        <v>0</v>
      </c>
      <c r="X54" s="140"/>
      <c r="Y54" s="140"/>
      <c r="Z54" s="140">
        <v>5.9</v>
      </c>
      <c r="AA54" s="140"/>
      <c r="AB54" s="140"/>
      <c r="AC54" s="321" t="s">
        <v>189</v>
      </c>
      <c r="AD54" s="481">
        <v>0</v>
      </c>
      <c r="AE54" s="238">
        <v>2500</v>
      </c>
      <c r="AF54" s="140" t="s">
        <v>1100</v>
      </c>
      <c r="AG54" s="140" t="s">
        <v>742</v>
      </c>
      <c r="AH54" s="140">
        <v>3</v>
      </c>
      <c r="AI54" s="140">
        <v>1</v>
      </c>
      <c r="AJ54" s="140">
        <v>1</v>
      </c>
      <c r="AK54" s="140" t="s">
        <v>234</v>
      </c>
      <c r="AL54" s="126" t="s">
        <v>174</v>
      </c>
    </row>
    <row r="55" spans="1:42" s="205" customFormat="1" ht="100.5" customHeight="1">
      <c r="A55" s="236" t="s">
        <v>1095</v>
      </c>
      <c r="B55" s="236" t="s">
        <v>1096</v>
      </c>
      <c r="C55" s="269">
        <v>45</v>
      </c>
      <c r="D55" s="269">
        <v>647064</v>
      </c>
      <c r="E55" s="561">
        <v>57</v>
      </c>
      <c r="F55" s="561">
        <v>40</v>
      </c>
      <c r="G55" s="561">
        <v>34866</v>
      </c>
      <c r="I55" s="51" t="s">
        <v>1146</v>
      </c>
      <c r="J55" s="51" t="s">
        <v>1674</v>
      </c>
      <c r="K55" s="204" t="s">
        <v>1147</v>
      </c>
      <c r="L55" s="204" t="s">
        <v>1148</v>
      </c>
      <c r="M55" s="204"/>
      <c r="N55" s="204">
        <v>3</v>
      </c>
      <c r="O55" s="204">
        <v>0</v>
      </c>
      <c r="P55" s="204">
        <v>0</v>
      </c>
      <c r="Q55" s="204">
        <v>0</v>
      </c>
      <c r="R55" s="204">
        <v>0</v>
      </c>
      <c r="S55" s="204">
        <v>1</v>
      </c>
      <c r="T55" s="204">
        <v>0</v>
      </c>
      <c r="U55" s="204">
        <v>0</v>
      </c>
      <c r="V55" s="204">
        <v>0</v>
      </c>
      <c r="W55" s="204">
        <v>1</v>
      </c>
      <c r="X55" s="204"/>
      <c r="Y55" s="204"/>
      <c r="Z55" s="204">
        <v>5.9</v>
      </c>
      <c r="AA55" s="204"/>
      <c r="AB55" s="204"/>
      <c r="AC55" s="621">
        <v>2023</v>
      </c>
      <c r="AD55" s="637">
        <v>1</v>
      </c>
      <c r="AE55" s="522">
        <v>2500</v>
      </c>
      <c r="AF55" s="204" t="s">
        <v>1149</v>
      </c>
      <c r="AG55" s="204" t="s">
        <v>742</v>
      </c>
      <c r="AH55" s="204">
        <v>2</v>
      </c>
      <c r="AI55" s="204">
        <v>1</v>
      </c>
      <c r="AJ55" s="204">
        <v>1</v>
      </c>
      <c r="AK55" s="204" t="s">
        <v>1150</v>
      </c>
      <c r="AL55" s="51" t="s">
        <v>174</v>
      </c>
    </row>
    <row r="56" spans="1:42" s="153" customFormat="1" ht="100.5" customHeight="1">
      <c r="A56" s="236" t="s">
        <v>1095</v>
      </c>
      <c r="B56" s="236" t="s">
        <v>1096</v>
      </c>
      <c r="C56" s="425">
        <v>45</v>
      </c>
      <c r="D56" s="425">
        <v>647064</v>
      </c>
      <c r="E56" s="198">
        <v>57</v>
      </c>
      <c r="F56" s="198">
        <v>40</v>
      </c>
      <c r="G56" s="198">
        <v>34866</v>
      </c>
      <c r="H56" s="122"/>
      <c r="I56" s="136" t="s">
        <v>1107</v>
      </c>
      <c r="J56" s="426" t="s">
        <v>1801</v>
      </c>
      <c r="K56" s="136" t="s">
        <v>1108</v>
      </c>
      <c r="L56" s="136" t="s">
        <v>1109</v>
      </c>
      <c r="M56" s="136"/>
      <c r="N56" s="136"/>
      <c r="O56" s="136">
        <v>0</v>
      </c>
      <c r="P56" s="136">
        <v>0</v>
      </c>
      <c r="Q56" s="136">
        <v>0</v>
      </c>
      <c r="R56" s="136">
        <v>1</v>
      </c>
      <c r="S56" s="136">
        <v>0</v>
      </c>
      <c r="T56" s="136">
        <v>0</v>
      </c>
      <c r="U56" s="136">
        <v>0</v>
      </c>
      <c r="V56" s="136">
        <v>0</v>
      </c>
      <c r="W56" s="136">
        <v>0</v>
      </c>
      <c r="X56" s="136"/>
      <c r="Y56" s="136"/>
      <c r="Z56" s="136">
        <v>5.9</v>
      </c>
      <c r="AA56" s="136"/>
      <c r="AB56" s="136"/>
      <c r="AC56" s="138" t="s">
        <v>1822</v>
      </c>
      <c r="AD56" s="470">
        <v>1</v>
      </c>
      <c r="AE56" s="122" t="s">
        <v>488</v>
      </c>
      <c r="AF56" s="136" t="s">
        <v>1111</v>
      </c>
      <c r="AG56" s="136" t="s">
        <v>1112</v>
      </c>
      <c r="AH56" s="136">
        <v>1</v>
      </c>
      <c r="AI56" s="136">
        <v>1</v>
      </c>
      <c r="AJ56" s="136">
        <v>1</v>
      </c>
      <c r="AK56" s="136" t="s">
        <v>1113</v>
      </c>
      <c r="AL56" s="136" t="s">
        <v>1114</v>
      </c>
      <c r="AM56" s="122"/>
      <c r="AN56" s="122"/>
      <c r="AO56" s="122"/>
      <c r="AP56" s="122"/>
    </row>
    <row r="57" spans="1:42" s="153" customFormat="1" ht="100.5" customHeight="1">
      <c r="A57" s="236" t="s">
        <v>1095</v>
      </c>
      <c r="B57" s="236" t="s">
        <v>1096</v>
      </c>
      <c r="C57" s="428">
        <v>45</v>
      </c>
      <c r="D57" s="428">
        <v>647064</v>
      </c>
      <c r="E57" s="198">
        <v>57</v>
      </c>
      <c r="F57" s="198">
        <v>40</v>
      </c>
      <c r="G57" s="198">
        <v>34866</v>
      </c>
      <c r="H57" s="429"/>
      <c r="I57" s="137" t="s">
        <v>1151</v>
      </c>
      <c r="J57" s="430" t="s">
        <v>1674</v>
      </c>
      <c r="K57" s="137" t="s">
        <v>1152</v>
      </c>
      <c r="L57" s="137" t="s">
        <v>1153</v>
      </c>
      <c r="M57" s="137"/>
      <c r="N57" s="137">
        <v>3</v>
      </c>
      <c r="O57" s="137">
        <v>0</v>
      </c>
      <c r="P57" s="137">
        <v>0</v>
      </c>
      <c r="Q57" s="137">
        <v>0</v>
      </c>
      <c r="R57" s="137">
        <v>0</v>
      </c>
      <c r="S57" s="137">
        <v>1</v>
      </c>
      <c r="T57" s="137">
        <v>0</v>
      </c>
      <c r="U57" s="137">
        <v>0</v>
      </c>
      <c r="V57" s="137">
        <v>0</v>
      </c>
      <c r="W57" s="137">
        <v>0</v>
      </c>
      <c r="X57" s="137"/>
      <c r="Y57" s="137"/>
      <c r="Z57" s="137">
        <v>5.9</v>
      </c>
      <c r="AA57" s="137"/>
      <c r="AB57" s="137"/>
      <c r="AC57" s="244" t="s">
        <v>189</v>
      </c>
      <c r="AD57" s="482">
        <v>0</v>
      </c>
      <c r="AE57" s="429" t="s">
        <v>1154</v>
      </c>
      <c r="AF57" s="137" t="s">
        <v>1155</v>
      </c>
      <c r="AG57" s="137" t="s">
        <v>153</v>
      </c>
      <c r="AH57" s="137">
        <v>3</v>
      </c>
      <c r="AI57" s="137">
        <v>1</v>
      </c>
      <c r="AJ57" s="137">
        <v>1</v>
      </c>
      <c r="AK57" s="137" t="s">
        <v>1156</v>
      </c>
      <c r="AL57" s="137" t="s">
        <v>174</v>
      </c>
      <c r="AM57" s="429"/>
      <c r="AN57" s="429"/>
      <c r="AO57" s="429"/>
      <c r="AP57" s="429"/>
    </row>
    <row r="58" spans="1:42" s="153" customFormat="1" ht="100.5" customHeight="1">
      <c r="A58" s="236" t="s">
        <v>1095</v>
      </c>
      <c r="B58" s="236" t="s">
        <v>1096</v>
      </c>
      <c r="C58" s="431">
        <v>45</v>
      </c>
      <c r="D58" s="431">
        <v>647064</v>
      </c>
      <c r="E58" s="198">
        <v>57</v>
      </c>
      <c r="F58" s="198">
        <v>40</v>
      </c>
      <c r="G58" s="198">
        <v>34866</v>
      </c>
      <c r="H58" s="432"/>
      <c r="I58" s="137" t="s">
        <v>1115</v>
      </c>
      <c r="J58" s="430" t="s">
        <v>1601</v>
      </c>
      <c r="K58" s="137" t="s">
        <v>1116</v>
      </c>
      <c r="L58" s="137" t="s">
        <v>1117</v>
      </c>
      <c r="M58" s="137"/>
      <c r="N58" s="137"/>
      <c r="O58" s="137">
        <v>0</v>
      </c>
      <c r="P58" s="137">
        <v>0</v>
      </c>
      <c r="Q58" s="137">
        <v>0</v>
      </c>
      <c r="R58" s="137">
        <v>0</v>
      </c>
      <c r="S58" s="137">
        <v>0</v>
      </c>
      <c r="T58" s="137">
        <v>1</v>
      </c>
      <c r="U58" s="137">
        <v>0</v>
      </c>
      <c r="V58" s="137">
        <v>0</v>
      </c>
      <c r="W58" s="137">
        <v>0</v>
      </c>
      <c r="X58" s="137"/>
      <c r="Y58" s="137"/>
      <c r="Z58" s="137">
        <v>5.9</v>
      </c>
      <c r="AA58" s="137"/>
      <c r="AB58" s="137"/>
      <c r="AC58" s="244">
        <v>2023</v>
      </c>
      <c r="AD58" s="482">
        <v>1</v>
      </c>
      <c r="AE58" s="429" t="s">
        <v>1119</v>
      </c>
      <c r="AF58" s="650">
        <v>5000</v>
      </c>
      <c r="AG58" s="137" t="s">
        <v>153</v>
      </c>
      <c r="AH58" s="137">
        <v>3</v>
      </c>
      <c r="AI58" s="137">
        <v>2</v>
      </c>
      <c r="AJ58" s="137">
        <v>0</v>
      </c>
      <c r="AK58" s="137" t="s">
        <v>1120</v>
      </c>
      <c r="AL58" s="137" t="s">
        <v>1121</v>
      </c>
      <c r="AM58" s="432"/>
      <c r="AN58" s="432"/>
      <c r="AO58" s="432"/>
      <c r="AP58" s="432"/>
    </row>
    <row r="59" spans="1:42" s="283" customFormat="1" ht="100.5" customHeight="1">
      <c r="A59" s="538" t="s">
        <v>1164</v>
      </c>
      <c r="B59" s="538" t="s">
        <v>1165</v>
      </c>
      <c r="C59" s="538">
        <v>46</v>
      </c>
      <c r="D59" s="538">
        <v>8683619</v>
      </c>
      <c r="E59" s="557">
        <v>55</v>
      </c>
      <c r="F59" s="557">
        <v>30</v>
      </c>
      <c r="G59" s="557">
        <v>29616</v>
      </c>
      <c r="H59" s="557">
        <v>3</v>
      </c>
      <c r="I59" s="347" t="s">
        <v>1171</v>
      </c>
      <c r="J59" s="594"/>
      <c r="K59" s="347" t="s">
        <v>1172</v>
      </c>
      <c r="L59" s="347" t="s">
        <v>1173</v>
      </c>
      <c r="M59" s="347"/>
      <c r="N59" s="347">
        <v>3</v>
      </c>
      <c r="O59" s="347">
        <v>0</v>
      </c>
      <c r="P59" s="347">
        <v>0</v>
      </c>
      <c r="Q59" s="347">
        <v>0</v>
      </c>
      <c r="R59" s="347">
        <v>0</v>
      </c>
      <c r="S59" s="347">
        <v>1</v>
      </c>
      <c r="T59" s="347">
        <v>0</v>
      </c>
      <c r="U59" s="347">
        <v>0</v>
      </c>
      <c r="V59" s="347">
        <v>0</v>
      </c>
      <c r="W59" s="347">
        <v>0</v>
      </c>
      <c r="X59" s="347"/>
      <c r="Y59" s="347"/>
      <c r="Z59" s="347">
        <v>4.8</v>
      </c>
      <c r="AA59" s="347"/>
      <c r="AB59" s="347"/>
      <c r="AC59" s="616">
        <v>2006</v>
      </c>
      <c r="AD59" s="634">
        <v>0</v>
      </c>
      <c r="AE59" s="643" t="s">
        <v>1175</v>
      </c>
      <c r="AF59" s="347" t="s">
        <v>1175</v>
      </c>
      <c r="AG59" s="347" t="s">
        <v>174</v>
      </c>
      <c r="AH59" s="347">
        <v>3</v>
      </c>
      <c r="AI59" s="347">
        <v>1</v>
      </c>
      <c r="AJ59" s="347">
        <v>1</v>
      </c>
      <c r="AK59" s="347" t="s">
        <v>1176</v>
      </c>
      <c r="AL59" s="347" t="s">
        <v>1177</v>
      </c>
      <c r="AM59" s="643"/>
      <c r="AN59" s="643"/>
      <c r="AO59" s="643"/>
      <c r="AP59" s="643"/>
    </row>
    <row r="60" spans="1:42" s="153" customFormat="1" ht="100.5" customHeight="1">
      <c r="A60" s="255" t="s">
        <v>1164</v>
      </c>
      <c r="B60" s="255" t="s">
        <v>1165</v>
      </c>
      <c r="C60" s="255">
        <v>46</v>
      </c>
      <c r="D60" s="255">
        <v>8683619</v>
      </c>
      <c r="E60" s="153">
        <v>55</v>
      </c>
      <c r="F60" s="153">
        <v>30</v>
      </c>
      <c r="G60" s="153">
        <v>29616</v>
      </c>
      <c r="I60" s="23" t="s">
        <v>1166</v>
      </c>
      <c r="J60" s="149"/>
      <c r="K60" s="149" t="s">
        <v>1167</v>
      </c>
      <c r="L60" s="149" t="s">
        <v>1168</v>
      </c>
      <c r="M60" s="149"/>
      <c r="N60" s="149">
        <v>3</v>
      </c>
      <c r="O60" s="149">
        <v>0</v>
      </c>
      <c r="P60" s="149">
        <v>0</v>
      </c>
      <c r="Q60" s="149">
        <v>0</v>
      </c>
      <c r="R60" s="149">
        <v>0</v>
      </c>
      <c r="S60" s="149">
        <v>1</v>
      </c>
      <c r="T60" s="149">
        <v>0</v>
      </c>
      <c r="U60" s="149">
        <v>0</v>
      </c>
      <c r="V60" s="149">
        <v>0</v>
      </c>
      <c r="W60" s="149">
        <v>0</v>
      </c>
      <c r="X60" s="149"/>
      <c r="Y60" s="149"/>
      <c r="Z60" s="149">
        <v>4.8</v>
      </c>
      <c r="AA60" s="149"/>
      <c r="AB60" s="149"/>
      <c r="AC60" s="60">
        <v>2001</v>
      </c>
      <c r="AD60" s="464">
        <v>0</v>
      </c>
      <c r="AE60" s="261" t="s">
        <v>770</v>
      </c>
      <c r="AF60" s="149" t="s">
        <v>1170</v>
      </c>
      <c r="AG60" s="149" t="s">
        <v>174</v>
      </c>
      <c r="AH60" s="149">
        <v>3</v>
      </c>
      <c r="AI60" s="149">
        <v>1</v>
      </c>
      <c r="AJ60" s="149">
        <v>1</v>
      </c>
      <c r="AK60" s="149" t="s">
        <v>234</v>
      </c>
      <c r="AL60" s="149" t="s">
        <v>234</v>
      </c>
      <c r="AM60" s="180"/>
      <c r="AN60" s="180"/>
      <c r="AO60" s="180"/>
      <c r="AP60" s="180"/>
    </row>
    <row r="61" spans="1:42" s="153" customFormat="1" ht="100.5" customHeight="1">
      <c r="A61" s="255" t="s">
        <v>1193</v>
      </c>
      <c r="B61" s="255" t="s">
        <v>1194</v>
      </c>
      <c r="C61" s="255">
        <v>48</v>
      </c>
      <c r="D61" s="255">
        <v>1775156</v>
      </c>
      <c r="E61" s="153">
        <v>66</v>
      </c>
      <c r="F61" s="153">
        <v>21</v>
      </c>
      <c r="G61" s="153">
        <v>29208</v>
      </c>
      <c r="I61" s="23" t="s">
        <v>1209</v>
      </c>
      <c r="J61" s="100"/>
      <c r="K61" s="149" t="s">
        <v>1210</v>
      </c>
      <c r="L61" s="149" t="s">
        <v>1211</v>
      </c>
      <c r="M61" s="149"/>
      <c r="N61" s="149"/>
      <c r="O61" s="149">
        <v>0</v>
      </c>
      <c r="P61" s="149">
        <v>0</v>
      </c>
      <c r="Q61" s="149">
        <v>0</v>
      </c>
      <c r="R61" s="149">
        <v>1</v>
      </c>
      <c r="S61" s="149">
        <v>0</v>
      </c>
      <c r="T61" s="149">
        <v>0</v>
      </c>
      <c r="U61" s="149">
        <v>0</v>
      </c>
      <c r="V61" s="149">
        <v>0</v>
      </c>
      <c r="W61" s="149">
        <v>1</v>
      </c>
      <c r="X61" s="149"/>
      <c r="Y61" s="149"/>
      <c r="Z61" s="149">
        <v>7.3</v>
      </c>
      <c r="AA61" s="149"/>
      <c r="AB61" s="149"/>
      <c r="AC61" s="60">
        <v>2020</v>
      </c>
      <c r="AD61" s="464">
        <v>1</v>
      </c>
      <c r="AE61" s="260">
        <v>3000</v>
      </c>
      <c r="AF61" s="149" t="s">
        <v>1213</v>
      </c>
      <c r="AG61" s="149" t="s">
        <v>174</v>
      </c>
      <c r="AH61" s="149">
        <v>3</v>
      </c>
      <c r="AI61" s="149">
        <v>2</v>
      </c>
      <c r="AJ61" s="149">
        <v>1</v>
      </c>
      <c r="AK61" s="149" t="s">
        <v>234</v>
      </c>
      <c r="AL61" s="149" t="s">
        <v>1214</v>
      </c>
      <c r="AM61" s="180"/>
      <c r="AN61" s="180"/>
      <c r="AO61" s="180"/>
      <c r="AP61" s="180"/>
    </row>
    <row r="62" spans="1:42" s="162" customFormat="1" ht="100.5" customHeight="1">
      <c r="A62" s="236" t="s">
        <v>306</v>
      </c>
      <c r="B62" s="236" t="s">
        <v>307</v>
      </c>
      <c r="C62" s="249">
        <v>51</v>
      </c>
      <c r="D62" s="249">
        <v>671803</v>
      </c>
      <c r="E62" s="525">
        <v>0.46</v>
      </c>
      <c r="F62" s="525">
        <v>0.4</v>
      </c>
      <c r="G62" s="526">
        <v>32967</v>
      </c>
      <c r="H62" s="312"/>
      <c r="I62" s="251" t="s">
        <v>309</v>
      </c>
      <c r="J62" s="454"/>
      <c r="K62" s="251" t="s">
        <v>310</v>
      </c>
      <c r="L62" s="251" t="s">
        <v>311</v>
      </c>
      <c r="M62" s="251"/>
      <c r="N62" s="251">
        <v>3</v>
      </c>
      <c r="O62" s="251">
        <v>0</v>
      </c>
      <c r="P62" s="251">
        <v>0</v>
      </c>
      <c r="Q62" s="251">
        <v>0</v>
      </c>
      <c r="R62" s="251">
        <v>0</v>
      </c>
      <c r="S62" s="251">
        <v>1</v>
      </c>
      <c r="T62" s="251">
        <v>0</v>
      </c>
      <c r="U62" s="251">
        <v>0</v>
      </c>
      <c r="V62" s="251">
        <v>0</v>
      </c>
      <c r="W62" s="251">
        <v>0</v>
      </c>
      <c r="X62" s="251"/>
      <c r="Y62" s="251"/>
      <c r="Z62" s="251">
        <v>7.3</v>
      </c>
      <c r="AA62" s="251"/>
      <c r="AB62" s="251"/>
      <c r="AC62" s="171">
        <v>2007</v>
      </c>
      <c r="AD62" s="473">
        <v>0</v>
      </c>
      <c r="AE62" s="314">
        <v>1000</v>
      </c>
      <c r="AF62" s="251" t="s">
        <v>313</v>
      </c>
      <c r="AG62" s="251" t="s">
        <v>314</v>
      </c>
      <c r="AH62" s="251">
        <v>1</v>
      </c>
      <c r="AI62" s="251">
        <v>1</v>
      </c>
      <c r="AJ62" s="251">
        <v>1</v>
      </c>
      <c r="AK62" s="251" t="s">
        <v>315</v>
      </c>
      <c r="AL62" s="251" t="s">
        <v>174</v>
      </c>
      <c r="AM62" s="172"/>
      <c r="AN62" s="172"/>
      <c r="AO62" s="172"/>
      <c r="AP62" s="172"/>
    </row>
    <row r="63" spans="1:42" s="198" customFormat="1" ht="100.5" customHeight="1">
      <c r="A63" s="12" t="s">
        <v>128</v>
      </c>
      <c r="B63" s="12" t="s">
        <v>129</v>
      </c>
      <c r="C63" s="24">
        <v>3</v>
      </c>
      <c r="D63" s="513">
        <v>7359197</v>
      </c>
      <c r="E63" s="13">
        <v>0.47</v>
      </c>
      <c r="F63" s="13">
        <v>0.21</v>
      </c>
      <c r="G63" s="53">
        <v>24299</v>
      </c>
      <c r="H63" s="58"/>
      <c r="I63" s="59" t="s">
        <v>132</v>
      </c>
      <c r="J63" s="17"/>
      <c r="K63" s="16" t="s">
        <v>133</v>
      </c>
      <c r="L63" s="16" t="s">
        <v>134</v>
      </c>
      <c r="M63" s="16">
        <v>2</v>
      </c>
      <c r="N63" s="16"/>
      <c r="O63" s="16">
        <v>1</v>
      </c>
      <c r="P63" s="16">
        <v>1</v>
      </c>
      <c r="Q63" s="16">
        <v>0</v>
      </c>
      <c r="R63" s="16">
        <v>0</v>
      </c>
      <c r="S63" s="16">
        <v>0</v>
      </c>
      <c r="T63" s="16">
        <v>0</v>
      </c>
      <c r="U63" s="16">
        <v>0</v>
      </c>
      <c r="V63" s="16">
        <v>0</v>
      </c>
      <c r="W63" s="16">
        <v>1</v>
      </c>
      <c r="X63" s="16"/>
      <c r="Y63" s="16"/>
      <c r="Z63" s="16">
        <v>4.7</v>
      </c>
      <c r="AA63" s="16"/>
      <c r="AB63" s="16"/>
      <c r="AC63" s="60" t="s">
        <v>1290</v>
      </c>
      <c r="AD63" s="464">
        <v>0</v>
      </c>
      <c r="AE63" s="61" t="s">
        <v>136</v>
      </c>
      <c r="AF63" s="62" t="s">
        <v>1291</v>
      </c>
      <c r="AG63" s="62" t="s">
        <v>138</v>
      </c>
      <c r="AH63" s="62">
        <v>1</v>
      </c>
      <c r="AI63" s="62">
        <v>2</v>
      </c>
      <c r="AJ63" s="62">
        <v>1</v>
      </c>
      <c r="AK63" s="16" t="s">
        <v>139</v>
      </c>
      <c r="AL63" s="16" t="s">
        <v>140</v>
      </c>
      <c r="AM63" s="24"/>
      <c r="AN63" s="24"/>
      <c r="AO63" s="24"/>
      <c r="AP63" s="24"/>
    </row>
    <row r="64" spans="1:42" s="198" customFormat="1" ht="100.5" customHeight="1">
      <c r="A64" s="12" t="s">
        <v>128</v>
      </c>
      <c r="B64" s="12" t="s">
        <v>129</v>
      </c>
      <c r="C64" s="534">
        <v>3</v>
      </c>
      <c r="D64" s="513">
        <v>7359197</v>
      </c>
      <c r="E64" s="13">
        <v>0.47</v>
      </c>
      <c r="F64" s="13">
        <v>0.21</v>
      </c>
      <c r="G64" s="53">
        <v>24300</v>
      </c>
      <c r="H64" s="15"/>
      <c r="I64" s="59" t="s">
        <v>141</v>
      </c>
      <c r="J64" s="100"/>
      <c r="K64" s="23" t="s">
        <v>142</v>
      </c>
      <c r="L64" s="16" t="s">
        <v>143</v>
      </c>
      <c r="M64" s="16">
        <v>3</v>
      </c>
      <c r="N64" s="16"/>
      <c r="O64" s="16">
        <v>1</v>
      </c>
      <c r="P64" s="16">
        <v>1</v>
      </c>
      <c r="Q64" s="16">
        <v>0</v>
      </c>
      <c r="R64" s="16">
        <v>0</v>
      </c>
      <c r="S64" s="16">
        <v>0</v>
      </c>
      <c r="T64" s="16">
        <v>0</v>
      </c>
      <c r="U64" s="16">
        <v>0</v>
      </c>
      <c r="V64" s="16">
        <v>1</v>
      </c>
      <c r="W64" s="16">
        <v>0</v>
      </c>
      <c r="X64" s="16"/>
      <c r="Y64" s="16"/>
      <c r="Z64" s="16">
        <v>4.7</v>
      </c>
      <c r="AA64" s="16"/>
      <c r="AB64" s="16"/>
      <c r="AC64" s="60">
        <v>2015</v>
      </c>
      <c r="AD64" s="464">
        <v>0</v>
      </c>
      <c r="AE64" s="61" t="s">
        <v>136</v>
      </c>
      <c r="AF64" s="90" t="s">
        <v>1298</v>
      </c>
      <c r="AG64" s="62" t="s">
        <v>138</v>
      </c>
      <c r="AH64" s="62">
        <v>1</v>
      </c>
      <c r="AI64" s="62">
        <v>2</v>
      </c>
      <c r="AJ64" s="62">
        <v>1</v>
      </c>
      <c r="AK64" s="16" t="s">
        <v>139</v>
      </c>
      <c r="AL64" s="16" t="s">
        <v>140</v>
      </c>
      <c r="AM64" s="24"/>
      <c r="AN64" s="24"/>
      <c r="AO64" s="24"/>
      <c r="AP64" s="24"/>
    </row>
    <row r="65" spans="1:42" s="198" customFormat="1" ht="100.5" customHeight="1">
      <c r="A65" s="115" t="s">
        <v>235</v>
      </c>
      <c r="B65" s="115" t="s">
        <v>236</v>
      </c>
      <c r="C65" s="115">
        <v>6</v>
      </c>
      <c r="D65" s="115">
        <v>5839926</v>
      </c>
      <c r="E65" s="116">
        <v>0.49</v>
      </c>
      <c r="F65" s="116">
        <v>0.23</v>
      </c>
      <c r="G65" s="117">
        <v>26424</v>
      </c>
      <c r="H65" s="118">
        <v>5</v>
      </c>
      <c r="I65" s="119" t="s">
        <v>261</v>
      </c>
      <c r="J65" s="120"/>
      <c r="K65" s="119" t="s">
        <v>262</v>
      </c>
      <c r="L65" s="119" t="s">
        <v>263</v>
      </c>
      <c r="M65" s="119">
        <v>2</v>
      </c>
      <c r="N65" s="119"/>
      <c r="O65" s="119">
        <v>1</v>
      </c>
      <c r="P65" s="119">
        <v>1</v>
      </c>
      <c r="Q65" s="119">
        <v>0</v>
      </c>
      <c r="R65" s="119">
        <v>0</v>
      </c>
      <c r="S65" s="119">
        <v>0</v>
      </c>
      <c r="T65" s="119">
        <v>0</v>
      </c>
      <c r="U65" s="119">
        <v>0</v>
      </c>
      <c r="V65" s="119">
        <v>0</v>
      </c>
      <c r="W65" s="119">
        <v>0</v>
      </c>
      <c r="X65" s="119"/>
      <c r="Y65" s="119"/>
      <c r="Z65" s="119">
        <v>4.5999999999999996</v>
      </c>
      <c r="AA65" s="119"/>
      <c r="AB65" s="119"/>
      <c r="AC65" s="121" t="s">
        <v>1343</v>
      </c>
      <c r="AD65" s="469">
        <v>0</v>
      </c>
      <c r="AE65" s="122" t="s">
        <v>264</v>
      </c>
      <c r="AF65" s="123" t="s">
        <v>1344</v>
      </c>
      <c r="AG65" s="124" t="s">
        <v>266</v>
      </c>
      <c r="AH65" s="124">
        <v>3</v>
      </c>
      <c r="AI65" s="124">
        <v>3</v>
      </c>
      <c r="AJ65" s="124">
        <v>1</v>
      </c>
      <c r="AK65" s="119" t="s">
        <v>267</v>
      </c>
      <c r="AL65" s="119" t="s">
        <v>268</v>
      </c>
      <c r="AM65" s="126"/>
      <c r="AN65" s="126"/>
      <c r="AO65" s="126"/>
      <c r="AP65" s="126"/>
    </row>
    <row r="66" spans="1:42" s="198" customFormat="1" ht="100.5" customHeight="1">
      <c r="A66" s="115" t="s">
        <v>235</v>
      </c>
      <c r="B66" s="115" t="s">
        <v>236</v>
      </c>
      <c r="C66" s="129">
        <v>6</v>
      </c>
      <c r="D66" s="129">
        <v>5839926</v>
      </c>
      <c r="E66" s="116">
        <v>0.49</v>
      </c>
      <c r="F66" s="116">
        <v>0.23</v>
      </c>
      <c r="G66" s="117">
        <v>26427</v>
      </c>
      <c r="H66" s="118"/>
      <c r="I66" s="119" t="s">
        <v>253</v>
      </c>
      <c r="J66" s="136"/>
      <c r="K66" s="136" t="s">
        <v>254</v>
      </c>
      <c r="L66" s="137" t="s">
        <v>255</v>
      </c>
      <c r="M66" s="137">
        <v>2</v>
      </c>
      <c r="N66" s="137"/>
      <c r="O66" s="137">
        <v>1</v>
      </c>
      <c r="P66" s="137">
        <v>1</v>
      </c>
      <c r="Q66" s="137">
        <v>0</v>
      </c>
      <c r="R66" s="137">
        <v>0</v>
      </c>
      <c r="S66" s="137">
        <v>0</v>
      </c>
      <c r="T66" s="137">
        <v>0</v>
      </c>
      <c r="U66" s="137">
        <v>0</v>
      </c>
      <c r="V66" s="137">
        <v>1</v>
      </c>
      <c r="W66" s="137">
        <v>1</v>
      </c>
      <c r="X66" s="137"/>
      <c r="Y66" s="137"/>
      <c r="Z66" s="137">
        <v>4.5999999999999996</v>
      </c>
      <c r="AA66" s="137"/>
      <c r="AB66" s="137"/>
      <c r="AC66" s="138" t="s">
        <v>189</v>
      </c>
      <c r="AD66" s="470"/>
      <c r="AE66" s="139" t="s">
        <v>256</v>
      </c>
      <c r="AF66" s="133" t="s">
        <v>1358</v>
      </c>
      <c r="AG66" s="133" t="s">
        <v>258</v>
      </c>
      <c r="AH66" s="133">
        <v>3</v>
      </c>
      <c r="AI66" s="133">
        <v>2</v>
      </c>
      <c r="AJ66" s="133">
        <v>0</v>
      </c>
      <c r="AK66" s="140" t="s">
        <v>259</v>
      </c>
      <c r="AL66" s="141" t="s">
        <v>260</v>
      </c>
      <c r="AM66" s="134"/>
      <c r="AN66" s="134"/>
      <c r="AO66" s="134"/>
      <c r="AP66" s="134"/>
    </row>
    <row r="67" spans="1:42" s="198" customFormat="1" ht="100.5" customHeight="1">
      <c r="A67" s="129" t="s">
        <v>287</v>
      </c>
      <c r="B67" s="129" t="s">
        <v>288</v>
      </c>
      <c r="C67" s="431">
        <v>8</v>
      </c>
      <c r="D67" s="431">
        <v>1018396</v>
      </c>
      <c r="E67" s="130">
        <v>0.6</v>
      </c>
      <c r="F67" s="130">
        <v>0.43</v>
      </c>
      <c r="G67" s="131">
        <v>39706</v>
      </c>
      <c r="H67" s="574"/>
      <c r="I67" s="126" t="s">
        <v>297</v>
      </c>
      <c r="J67" s="165"/>
      <c r="K67" s="126" t="s">
        <v>298</v>
      </c>
      <c r="L67" s="126" t="s">
        <v>299</v>
      </c>
      <c r="M67" s="126"/>
      <c r="N67" s="126"/>
      <c r="O67" s="126">
        <v>1</v>
      </c>
      <c r="P67" s="126">
        <v>1</v>
      </c>
      <c r="Q67" s="126">
        <v>0</v>
      </c>
      <c r="R67" s="126">
        <v>0</v>
      </c>
      <c r="S67" s="126">
        <v>0</v>
      </c>
      <c r="T67" s="126">
        <v>0</v>
      </c>
      <c r="U67" s="126">
        <v>0</v>
      </c>
      <c r="V67" s="126">
        <v>0</v>
      </c>
      <c r="W67" s="126">
        <v>1</v>
      </c>
      <c r="X67" s="126"/>
      <c r="Y67" s="126"/>
      <c r="Z67" s="126">
        <v>6.4</v>
      </c>
      <c r="AA67" s="126"/>
      <c r="AB67" s="126"/>
      <c r="AC67" s="268">
        <v>2021</v>
      </c>
      <c r="AD67" s="485">
        <v>1</v>
      </c>
      <c r="AE67" s="198" t="s">
        <v>301</v>
      </c>
      <c r="AF67" s="126" t="s">
        <v>302</v>
      </c>
      <c r="AG67" s="126" t="s">
        <v>303</v>
      </c>
      <c r="AH67" s="126">
        <v>3</v>
      </c>
      <c r="AI67" s="126">
        <v>2</v>
      </c>
      <c r="AJ67" s="126">
        <v>1</v>
      </c>
      <c r="AK67" s="327" t="s">
        <v>304</v>
      </c>
      <c r="AL67" s="137" t="s">
        <v>305</v>
      </c>
      <c r="AM67" s="432"/>
      <c r="AN67" s="432"/>
      <c r="AO67" s="432"/>
      <c r="AP67" s="432"/>
    </row>
    <row r="68" spans="1:42" s="305" customFormat="1" ht="100.5" customHeight="1">
      <c r="A68" s="176" t="s">
        <v>343</v>
      </c>
      <c r="B68" s="176" t="s">
        <v>344</v>
      </c>
      <c r="C68" s="181">
        <v>10</v>
      </c>
      <c r="D68" s="515">
        <v>10912876</v>
      </c>
      <c r="E68" s="182">
        <v>0.56000000000000005</v>
      </c>
      <c r="F68" s="182">
        <v>0.15</v>
      </c>
      <c r="G68" s="183">
        <v>27761</v>
      </c>
      <c r="H68" s="185"/>
      <c r="I68" s="187" t="s">
        <v>350</v>
      </c>
      <c r="J68" s="186"/>
      <c r="K68" s="187" t="s">
        <v>351</v>
      </c>
      <c r="L68" s="187" t="s">
        <v>352</v>
      </c>
      <c r="M68" s="187"/>
      <c r="N68" s="187"/>
      <c r="O68" s="187">
        <v>1</v>
      </c>
      <c r="P68" s="187">
        <v>1</v>
      </c>
      <c r="Q68" s="187">
        <v>0</v>
      </c>
      <c r="R68" s="187">
        <v>0</v>
      </c>
      <c r="S68" s="187">
        <v>0</v>
      </c>
      <c r="T68" s="187">
        <v>0</v>
      </c>
      <c r="U68" s="187">
        <v>0</v>
      </c>
      <c r="V68" s="187">
        <v>0</v>
      </c>
      <c r="W68" s="187">
        <v>1</v>
      </c>
      <c r="X68" s="187"/>
      <c r="Y68" s="187"/>
      <c r="Z68" s="187">
        <v>4.8</v>
      </c>
      <c r="AA68" s="187"/>
      <c r="AB68" s="187"/>
      <c r="AC68" s="211">
        <v>2016</v>
      </c>
      <c r="AD68" s="476">
        <v>0</v>
      </c>
      <c r="AE68" s="183">
        <v>25000</v>
      </c>
      <c r="AF68" s="212">
        <v>100000</v>
      </c>
      <c r="AG68" s="187" t="s">
        <v>174</v>
      </c>
      <c r="AH68" s="187">
        <v>3</v>
      </c>
      <c r="AI68" s="187">
        <v>2</v>
      </c>
      <c r="AJ68" s="187">
        <v>1</v>
      </c>
      <c r="AK68" s="73" t="s">
        <v>353</v>
      </c>
      <c r="AL68" s="187" t="s">
        <v>354</v>
      </c>
      <c r="AM68" s="190"/>
      <c r="AN68" s="190"/>
      <c r="AO68" s="190"/>
      <c r="AP68" s="190"/>
    </row>
    <row r="69" spans="1:42" s="153" customFormat="1" ht="100.5" customHeight="1">
      <c r="A69" s="176" t="s">
        <v>343</v>
      </c>
      <c r="B69" s="176" t="s">
        <v>344</v>
      </c>
      <c r="C69" s="176">
        <v>10</v>
      </c>
      <c r="D69" s="514">
        <v>10912876</v>
      </c>
      <c r="E69" s="177">
        <v>0.56000000000000005</v>
      </c>
      <c r="F69" s="177">
        <v>0.15</v>
      </c>
      <c r="G69" s="206">
        <v>27763</v>
      </c>
      <c r="H69" s="207"/>
      <c r="I69" s="151" t="s">
        <v>355</v>
      </c>
      <c r="J69" s="223"/>
      <c r="K69" s="151" t="s">
        <v>356</v>
      </c>
      <c r="L69" s="151" t="s">
        <v>357</v>
      </c>
      <c r="M69" s="151"/>
      <c r="N69" s="151"/>
      <c r="O69" s="151">
        <v>1</v>
      </c>
      <c r="P69" s="151">
        <v>1</v>
      </c>
      <c r="Q69" s="151">
        <v>0</v>
      </c>
      <c r="R69" s="151">
        <v>0</v>
      </c>
      <c r="S69" s="151">
        <v>0</v>
      </c>
      <c r="T69" s="151">
        <v>0</v>
      </c>
      <c r="U69" s="151">
        <v>0</v>
      </c>
      <c r="V69" s="151">
        <v>1</v>
      </c>
      <c r="W69" s="151">
        <v>1</v>
      </c>
      <c r="X69" s="151"/>
      <c r="Y69" s="151"/>
      <c r="Z69" s="151">
        <v>4.8</v>
      </c>
      <c r="AA69" s="151"/>
      <c r="AB69" s="151"/>
      <c r="AC69" s="178">
        <v>1989</v>
      </c>
      <c r="AD69" s="475">
        <v>0</v>
      </c>
      <c r="AE69" s="150" t="s">
        <v>358</v>
      </c>
      <c r="AF69" s="208">
        <v>100000</v>
      </c>
      <c r="AG69" s="151" t="s">
        <v>174</v>
      </c>
      <c r="AH69" s="151">
        <v>3</v>
      </c>
      <c r="AI69" s="151">
        <v>1</v>
      </c>
      <c r="AJ69" s="151">
        <v>3</v>
      </c>
      <c r="AK69" s="151" t="s">
        <v>359</v>
      </c>
      <c r="AL69" s="151" t="s">
        <v>360</v>
      </c>
      <c r="AM69" s="180"/>
      <c r="AN69" s="180"/>
      <c r="AO69" s="180"/>
      <c r="AP69" s="180"/>
    </row>
    <row r="70" spans="1:42" s="153" customFormat="1" ht="100.5" customHeight="1">
      <c r="A70" s="176" t="s">
        <v>378</v>
      </c>
      <c r="B70" s="176" t="s">
        <v>379</v>
      </c>
      <c r="C70" s="224">
        <v>12</v>
      </c>
      <c r="D70" s="176">
        <v>1939033</v>
      </c>
      <c r="E70" s="177">
        <v>0.57999999999999996</v>
      </c>
      <c r="F70" s="177">
        <v>0.13</v>
      </c>
      <c r="G70" s="206">
        <v>24985</v>
      </c>
      <c r="H70" s="226"/>
      <c r="I70" s="149" t="s">
        <v>387</v>
      </c>
      <c r="J70" s="223"/>
      <c r="K70" s="149" t="s">
        <v>388</v>
      </c>
      <c r="L70" s="149" t="s">
        <v>389</v>
      </c>
      <c r="M70" s="149">
        <v>2</v>
      </c>
      <c r="N70" s="149"/>
      <c r="O70" s="149">
        <v>1</v>
      </c>
      <c r="P70" s="149">
        <v>1</v>
      </c>
      <c r="Q70" s="149">
        <v>0</v>
      </c>
      <c r="R70" s="149">
        <v>0</v>
      </c>
      <c r="S70" s="149">
        <v>0</v>
      </c>
      <c r="T70" s="149">
        <v>0</v>
      </c>
      <c r="U70" s="149">
        <v>0</v>
      </c>
      <c r="V70" s="149">
        <v>0</v>
      </c>
      <c r="W70" s="149">
        <v>0</v>
      </c>
      <c r="X70" s="149"/>
      <c r="Y70" s="149"/>
      <c r="Z70" s="149">
        <v>4.7</v>
      </c>
      <c r="AA70" s="149"/>
      <c r="AB70" s="149"/>
      <c r="AC70" s="60">
        <v>2000</v>
      </c>
      <c r="AD70" s="464">
        <v>0</v>
      </c>
      <c r="AE70" s="258">
        <v>25000</v>
      </c>
      <c r="AF70" s="55" t="s">
        <v>390</v>
      </c>
      <c r="AG70" s="55" t="s">
        <v>174</v>
      </c>
      <c r="AH70" s="55">
        <v>3</v>
      </c>
      <c r="AI70" s="55">
        <v>4</v>
      </c>
      <c r="AJ70" s="55">
        <v>0</v>
      </c>
      <c r="AK70" s="55" t="s">
        <v>391</v>
      </c>
      <c r="AL70" s="149" t="s">
        <v>392</v>
      </c>
      <c r="AM70" s="225"/>
      <c r="AN70" s="225"/>
      <c r="AO70" s="225"/>
      <c r="AP70" s="225"/>
    </row>
    <row r="71" spans="1:42" s="162" customFormat="1" ht="100.5" customHeight="1">
      <c r="A71" s="236" t="s">
        <v>463</v>
      </c>
      <c r="B71" s="236" t="s">
        <v>464</v>
      </c>
      <c r="C71" s="249">
        <v>15</v>
      </c>
      <c r="D71" s="249">
        <v>3200517</v>
      </c>
      <c r="E71" s="352">
        <v>0.6</v>
      </c>
      <c r="F71" s="352">
        <v>0.23</v>
      </c>
      <c r="G71" s="353">
        <v>29562</v>
      </c>
      <c r="H71" s="250"/>
      <c r="I71" s="251" t="s">
        <v>466</v>
      </c>
      <c r="J71" s="252"/>
      <c r="K71" s="409" t="s">
        <v>467</v>
      </c>
      <c r="L71" s="251" t="s">
        <v>468</v>
      </c>
      <c r="M71" s="251"/>
      <c r="N71" s="251"/>
      <c r="O71" s="251">
        <v>1</v>
      </c>
      <c r="P71" s="251">
        <v>1</v>
      </c>
      <c r="Q71" s="251">
        <v>0</v>
      </c>
      <c r="R71" s="251">
        <v>0</v>
      </c>
      <c r="S71" s="251">
        <v>0</v>
      </c>
      <c r="T71" s="251">
        <v>0</v>
      </c>
      <c r="U71" s="251">
        <v>0</v>
      </c>
      <c r="V71" s="251">
        <v>1</v>
      </c>
      <c r="W71" s="251">
        <v>0</v>
      </c>
      <c r="X71" s="251"/>
      <c r="Y71" s="251"/>
      <c r="Z71" s="251">
        <v>4.9000000000000004</v>
      </c>
      <c r="AA71" s="251"/>
      <c r="AB71" s="251"/>
      <c r="AC71" s="407">
        <v>2014</v>
      </c>
      <c r="AD71" s="507">
        <v>0</v>
      </c>
      <c r="AE71" s="408">
        <v>40000</v>
      </c>
      <c r="AF71" s="251" t="s">
        <v>470</v>
      </c>
      <c r="AG71" s="251" t="s">
        <v>174</v>
      </c>
      <c r="AH71" s="251">
        <v>1</v>
      </c>
      <c r="AI71" s="251">
        <v>1</v>
      </c>
      <c r="AJ71" s="251">
        <v>1</v>
      </c>
      <c r="AK71" s="251" t="s">
        <v>471</v>
      </c>
      <c r="AL71" s="251" t="s">
        <v>174</v>
      </c>
      <c r="AM71" s="172"/>
      <c r="AN71" s="172"/>
      <c r="AO71" s="172"/>
      <c r="AP71" s="172"/>
    </row>
    <row r="72" spans="1:42" s="172" customFormat="1" ht="100.5" customHeight="1">
      <c r="A72" s="294" t="s">
        <v>520</v>
      </c>
      <c r="B72" s="294" t="s">
        <v>521</v>
      </c>
      <c r="C72" s="294">
        <v>18</v>
      </c>
      <c r="D72" s="294"/>
      <c r="E72" s="530">
        <v>0.53</v>
      </c>
      <c r="F72" s="530">
        <v>0.14000000000000001</v>
      </c>
      <c r="G72" s="531">
        <v>26286</v>
      </c>
      <c r="H72" s="295"/>
      <c r="I72" s="296" t="s">
        <v>1495</v>
      </c>
      <c r="J72" s="297"/>
      <c r="K72" s="161" t="s">
        <v>528</v>
      </c>
      <c r="L72" s="161" t="s">
        <v>529</v>
      </c>
      <c r="M72" s="161">
        <v>2</v>
      </c>
      <c r="N72" s="161"/>
      <c r="O72" s="161">
        <v>1</v>
      </c>
      <c r="P72" s="161">
        <v>1</v>
      </c>
      <c r="Q72" s="161">
        <v>0</v>
      </c>
      <c r="R72" s="161">
        <v>0</v>
      </c>
      <c r="S72" s="161">
        <v>0</v>
      </c>
      <c r="T72" s="161">
        <v>0</v>
      </c>
      <c r="U72" s="161">
        <v>0</v>
      </c>
      <c r="V72" s="161">
        <v>0</v>
      </c>
      <c r="W72" s="161">
        <v>1</v>
      </c>
      <c r="X72" s="161"/>
      <c r="Y72" s="161"/>
      <c r="Z72" s="161">
        <v>6.1</v>
      </c>
      <c r="AA72" s="161"/>
      <c r="AB72" s="161"/>
      <c r="AC72" s="298" t="s">
        <v>1497</v>
      </c>
      <c r="AD72" s="490">
        <v>1</v>
      </c>
      <c r="AE72" s="299"/>
      <c r="AF72" s="161" t="s">
        <v>530</v>
      </c>
      <c r="AG72" s="161"/>
      <c r="AH72" s="161">
        <v>1</v>
      </c>
      <c r="AI72" s="161">
        <v>5</v>
      </c>
      <c r="AJ72" s="161">
        <v>1</v>
      </c>
      <c r="AK72" s="161" t="s">
        <v>119</v>
      </c>
      <c r="AL72" s="161" t="s">
        <v>531</v>
      </c>
      <c r="AM72" s="162"/>
      <c r="AN72" s="162"/>
      <c r="AO72" s="162"/>
      <c r="AP72" s="162"/>
    </row>
    <row r="73" spans="1:42" s="317" customFormat="1" ht="100.5" customHeight="1">
      <c r="A73" s="249" t="s">
        <v>591</v>
      </c>
      <c r="B73" s="249" t="s">
        <v>592</v>
      </c>
      <c r="C73" s="249">
        <v>21</v>
      </c>
      <c r="D73" s="249">
        <v>6981974</v>
      </c>
      <c r="E73" s="444"/>
      <c r="F73" s="444"/>
      <c r="G73" s="444"/>
      <c r="H73" s="312">
        <v>1</v>
      </c>
      <c r="I73" s="251" t="s">
        <v>594</v>
      </c>
      <c r="J73" s="313"/>
      <c r="K73" s="251" t="s">
        <v>595</v>
      </c>
      <c r="L73" s="251" t="s">
        <v>596</v>
      </c>
      <c r="M73" s="251">
        <v>0</v>
      </c>
      <c r="N73" s="251"/>
      <c r="O73" s="251">
        <v>1</v>
      </c>
      <c r="P73" s="251">
        <v>1</v>
      </c>
      <c r="Q73" s="251">
        <v>0</v>
      </c>
      <c r="R73" s="251">
        <v>0</v>
      </c>
      <c r="S73" s="251">
        <v>0</v>
      </c>
      <c r="T73" s="251">
        <v>0</v>
      </c>
      <c r="U73" s="251">
        <v>0</v>
      </c>
      <c r="V73" s="251">
        <v>0</v>
      </c>
      <c r="W73" s="251">
        <v>1</v>
      </c>
      <c r="X73" s="251"/>
      <c r="Y73" s="251"/>
      <c r="Z73" s="251">
        <v>6.2</v>
      </c>
      <c r="AA73" s="251"/>
      <c r="AB73" s="251"/>
      <c r="AC73" s="312">
        <v>1990</v>
      </c>
      <c r="AD73" s="483">
        <v>0</v>
      </c>
      <c r="AE73" s="314">
        <v>25000</v>
      </c>
      <c r="AF73" s="251" t="s">
        <v>598</v>
      </c>
      <c r="AG73" s="251" t="s">
        <v>174</v>
      </c>
      <c r="AH73" s="251">
        <v>3</v>
      </c>
      <c r="AI73" s="251">
        <v>2</v>
      </c>
      <c r="AJ73" s="251">
        <v>1</v>
      </c>
      <c r="AK73" s="251" t="s">
        <v>234</v>
      </c>
      <c r="AL73" s="251" t="s">
        <v>599</v>
      </c>
      <c r="AM73" s="172"/>
      <c r="AN73" s="172"/>
      <c r="AO73" s="172"/>
      <c r="AP73" s="172"/>
    </row>
    <row r="74" spans="1:42" s="198" customFormat="1" ht="100.5" customHeight="1">
      <c r="A74" s="236" t="s">
        <v>608</v>
      </c>
      <c r="B74" s="236" t="s">
        <v>609</v>
      </c>
      <c r="C74" s="236">
        <v>23</v>
      </c>
      <c r="D74" s="236">
        <v>5717184</v>
      </c>
      <c r="E74" s="237">
        <v>0.64</v>
      </c>
      <c r="F74" s="237">
        <v>0.3</v>
      </c>
      <c r="G74" s="238">
        <v>32027</v>
      </c>
      <c r="H74" s="239"/>
      <c r="I74" s="140" t="s">
        <v>636</v>
      </c>
      <c r="J74" s="303"/>
      <c r="K74" s="140" t="s">
        <v>618</v>
      </c>
      <c r="L74" s="140" t="s">
        <v>637</v>
      </c>
      <c r="M74" s="140">
        <v>0</v>
      </c>
      <c r="N74" s="140"/>
      <c r="O74" s="140">
        <v>1</v>
      </c>
      <c r="P74" s="140">
        <v>1</v>
      </c>
      <c r="Q74" s="140">
        <v>1</v>
      </c>
      <c r="R74" s="140">
        <v>0</v>
      </c>
      <c r="S74" s="140">
        <v>0</v>
      </c>
      <c r="T74" s="140">
        <v>0</v>
      </c>
      <c r="U74" s="140">
        <v>0</v>
      </c>
      <c r="V74" s="140">
        <v>0</v>
      </c>
      <c r="W74" s="140">
        <v>1</v>
      </c>
      <c r="X74" s="140"/>
      <c r="Y74" s="140"/>
      <c r="Z74" s="140">
        <v>6.1</v>
      </c>
      <c r="AA74" s="140"/>
      <c r="AB74" s="140"/>
      <c r="AC74" s="300">
        <v>2003</v>
      </c>
      <c r="AD74" s="491">
        <v>0</v>
      </c>
      <c r="AF74" s="754" t="s">
        <v>1587</v>
      </c>
      <c r="AG74" s="754"/>
      <c r="AH74" s="754">
        <v>3</v>
      </c>
      <c r="AI74" s="754">
        <v>1</v>
      </c>
      <c r="AJ74" s="754">
        <v>1</v>
      </c>
      <c r="AK74" s="140" t="s">
        <v>234</v>
      </c>
      <c r="AL74" s="140" t="s">
        <v>616</v>
      </c>
    </row>
    <row r="75" spans="1:42" s="198" customFormat="1" ht="100.5" customHeight="1">
      <c r="A75" s="236" t="s">
        <v>715</v>
      </c>
      <c r="B75" s="236" t="s">
        <v>716</v>
      </c>
      <c r="C75" s="236">
        <v>25</v>
      </c>
      <c r="D75" s="236">
        <v>6177957</v>
      </c>
      <c r="E75" s="237">
        <v>0.56000000000000005</v>
      </c>
      <c r="F75" s="237">
        <v>0.17</v>
      </c>
      <c r="G75" s="238">
        <v>28715</v>
      </c>
      <c r="H75" s="239"/>
      <c r="I75" s="348" t="s">
        <v>727</v>
      </c>
      <c r="J75" s="303" t="s">
        <v>1601</v>
      </c>
      <c r="K75" s="349" t="s">
        <v>1618</v>
      </c>
      <c r="L75" s="140" t="s">
        <v>729</v>
      </c>
      <c r="M75" s="140"/>
      <c r="N75" s="140"/>
      <c r="O75" s="140">
        <v>1</v>
      </c>
      <c r="P75" s="140">
        <v>1</v>
      </c>
      <c r="Q75" s="140">
        <v>0</v>
      </c>
      <c r="R75" s="140">
        <v>0</v>
      </c>
      <c r="S75" s="140">
        <v>0</v>
      </c>
      <c r="T75" s="140">
        <v>0</v>
      </c>
      <c r="U75" s="140">
        <v>0</v>
      </c>
      <c r="V75" s="140">
        <v>0</v>
      </c>
      <c r="W75" s="140">
        <v>1</v>
      </c>
      <c r="X75" s="140"/>
      <c r="Y75" s="140"/>
      <c r="Z75" s="140">
        <v>6</v>
      </c>
      <c r="AA75" s="140"/>
      <c r="AB75" s="140"/>
      <c r="AC75" s="268" t="s">
        <v>1608</v>
      </c>
      <c r="AD75" s="485">
        <v>0</v>
      </c>
      <c r="AE75" s="198" t="s">
        <v>731</v>
      </c>
      <c r="AF75" s="135" t="s">
        <v>1619</v>
      </c>
      <c r="AG75" s="135" t="s">
        <v>174</v>
      </c>
      <c r="AH75" s="135">
        <v>3</v>
      </c>
      <c r="AI75" s="135">
        <v>1</v>
      </c>
      <c r="AJ75" s="135">
        <v>1</v>
      </c>
      <c r="AK75" s="140" t="s">
        <v>733</v>
      </c>
      <c r="AL75" s="140" t="s">
        <v>734</v>
      </c>
    </row>
    <row r="76" spans="1:42" s="198" customFormat="1" ht="100.5" customHeight="1">
      <c r="A76" s="255" t="s">
        <v>735</v>
      </c>
      <c r="B76" s="255" t="s">
        <v>736</v>
      </c>
      <c r="C76" s="255">
        <v>26</v>
      </c>
      <c r="D76" s="255">
        <v>1122867</v>
      </c>
      <c r="E76" s="257">
        <v>0.55000000000000004</v>
      </c>
      <c r="F76" s="257">
        <v>0.12</v>
      </c>
      <c r="G76" s="258">
        <v>27114</v>
      </c>
      <c r="H76" s="259">
        <v>1</v>
      </c>
      <c r="I76" s="55" t="s">
        <v>737</v>
      </c>
      <c r="J76" s="223"/>
      <c r="K76" s="55" t="s">
        <v>738</v>
      </c>
      <c r="L76" s="55" t="s">
        <v>739</v>
      </c>
      <c r="M76" s="55"/>
      <c r="N76" s="55"/>
      <c r="O76" s="55">
        <v>1</v>
      </c>
      <c r="P76" s="55">
        <v>1</v>
      </c>
      <c r="Q76" s="55">
        <v>0</v>
      </c>
      <c r="R76" s="55">
        <v>0</v>
      </c>
      <c r="S76" s="55">
        <v>0</v>
      </c>
      <c r="T76" s="55">
        <v>0</v>
      </c>
      <c r="U76" s="55">
        <v>0</v>
      </c>
      <c r="V76" s="55">
        <v>1</v>
      </c>
      <c r="W76" s="55">
        <v>1</v>
      </c>
      <c r="X76" s="55"/>
      <c r="Y76" s="55"/>
      <c r="Z76" s="55">
        <v>5.6</v>
      </c>
      <c r="AA76" s="55"/>
      <c r="AB76" s="55"/>
      <c r="AC76" s="96">
        <v>1991</v>
      </c>
      <c r="AD76" s="466">
        <v>0</v>
      </c>
      <c r="AE76" s="198" t="s">
        <v>740</v>
      </c>
      <c r="AF76" s="55" t="s">
        <v>1623</v>
      </c>
      <c r="AG76" s="55" t="s">
        <v>742</v>
      </c>
      <c r="AH76" s="55">
        <v>3</v>
      </c>
      <c r="AI76" s="55">
        <v>1</v>
      </c>
      <c r="AJ76" s="55">
        <v>1</v>
      </c>
      <c r="AK76" s="55" t="s">
        <v>743</v>
      </c>
      <c r="AL76" s="55" t="s">
        <v>744</v>
      </c>
      <c r="AM76" s="180"/>
      <c r="AN76" s="180"/>
      <c r="AO76" s="180"/>
      <c r="AP76" s="180"/>
    </row>
    <row r="77" spans="1:42" s="198" customFormat="1" ht="100.5" customHeight="1">
      <c r="A77" s="255" t="s">
        <v>848</v>
      </c>
      <c r="B77" s="255" t="s">
        <v>849</v>
      </c>
      <c r="C77" s="255">
        <v>32</v>
      </c>
      <c r="D77" s="255">
        <v>19677151</v>
      </c>
      <c r="E77" s="180">
        <v>54</v>
      </c>
      <c r="F77" s="180">
        <v>29</v>
      </c>
      <c r="G77" s="180">
        <v>30951</v>
      </c>
      <c r="H77" s="259"/>
      <c r="I77" s="390" t="s">
        <v>869</v>
      </c>
      <c r="J77" s="17" t="s">
        <v>1601</v>
      </c>
      <c r="K77" s="91" t="s">
        <v>870</v>
      </c>
      <c r="L77" s="90" t="s">
        <v>871</v>
      </c>
      <c r="M77" s="90"/>
      <c r="N77" s="90"/>
      <c r="O77" s="90">
        <v>1</v>
      </c>
      <c r="P77" s="90">
        <v>1</v>
      </c>
      <c r="Q77" s="90">
        <v>0</v>
      </c>
      <c r="R77" s="90">
        <v>0</v>
      </c>
      <c r="S77" s="90">
        <v>0</v>
      </c>
      <c r="T77" s="90">
        <v>0</v>
      </c>
      <c r="U77" s="90">
        <v>0</v>
      </c>
      <c r="V77" s="90">
        <v>0</v>
      </c>
      <c r="W77" s="90">
        <v>1</v>
      </c>
      <c r="X77" s="90"/>
      <c r="Y77" s="90"/>
      <c r="Z77" s="90">
        <v>5.7</v>
      </c>
      <c r="AA77" s="90"/>
      <c r="AB77" s="90"/>
      <c r="AC77" s="394">
        <v>2008</v>
      </c>
      <c r="AD77" s="504">
        <v>0</v>
      </c>
      <c r="AE77" s="396">
        <v>40000</v>
      </c>
      <c r="AF77" s="91" t="s">
        <v>872</v>
      </c>
      <c r="AG77" s="91"/>
      <c r="AH77" s="91">
        <v>3</v>
      </c>
      <c r="AI77" s="91">
        <v>3</v>
      </c>
      <c r="AJ77" s="91">
        <v>0</v>
      </c>
      <c r="AK77" s="90" t="s">
        <v>873</v>
      </c>
      <c r="AL77" s="91" t="s">
        <v>874</v>
      </c>
      <c r="AM77" s="180"/>
      <c r="AN77" s="180"/>
      <c r="AO77" s="180"/>
      <c r="AP77" s="180"/>
    </row>
    <row r="78" spans="1:42" s="198" customFormat="1" ht="100.5" customHeight="1">
      <c r="A78" s="255" t="s">
        <v>848</v>
      </c>
      <c r="B78" s="255" t="s">
        <v>849</v>
      </c>
      <c r="C78" s="255">
        <v>32</v>
      </c>
      <c r="D78" s="255">
        <v>19677151</v>
      </c>
      <c r="E78" s="180">
        <v>54</v>
      </c>
      <c r="F78" s="180">
        <v>29</v>
      </c>
      <c r="G78" s="180">
        <v>30951</v>
      </c>
      <c r="H78" s="259"/>
      <c r="I78" s="390" t="s">
        <v>879</v>
      </c>
      <c r="J78" s="91" t="s">
        <v>1601</v>
      </c>
      <c r="K78" s="91" t="s">
        <v>880</v>
      </c>
      <c r="L78" s="91" t="s">
        <v>881</v>
      </c>
      <c r="M78" s="91"/>
      <c r="N78" s="91"/>
      <c r="O78" s="91">
        <v>1</v>
      </c>
      <c r="P78" s="91">
        <v>1</v>
      </c>
      <c r="Q78" s="91">
        <v>0</v>
      </c>
      <c r="R78" s="91">
        <v>0</v>
      </c>
      <c r="S78" s="91">
        <v>0</v>
      </c>
      <c r="T78" s="91">
        <v>0</v>
      </c>
      <c r="U78" s="91">
        <v>0</v>
      </c>
      <c r="V78" s="91">
        <v>0</v>
      </c>
      <c r="W78" s="91">
        <v>1</v>
      </c>
      <c r="X78" s="91"/>
      <c r="Y78" s="91"/>
      <c r="Z78" s="91">
        <v>14</v>
      </c>
      <c r="AA78" s="91"/>
      <c r="AB78" s="91"/>
      <c r="AC78" s="394" t="s">
        <v>189</v>
      </c>
      <c r="AD78" s="504"/>
      <c r="AE78" s="395">
        <v>10000</v>
      </c>
      <c r="AF78" s="91" t="s">
        <v>883</v>
      </c>
      <c r="AG78" s="91" t="s">
        <v>174</v>
      </c>
      <c r="AH78" s="91">
        <v>3</v>
      </c>
      <c r="AI78" s="91">
        <v>2</v>
      </c>
      <c r="AJ78" s="91">
        <v>1</v>
      </c>
      <c r="AK78" s="91" t="s">
        <v>234</v>
      </c>
      <c r="AL78" s="91" t="s">
        <v>884</v>
      </c>
      <c r="AM78" s="180"/>
      <c r="AN78" s="180"/>
      <c r="AO78" s="180"/>
      <c r="AP78" s="180"/>
    </row>
    <row r="79" spans="1:42" s="198" customFormat="1" ht="100.5" customHeight="1">
      <c r="A79" s="255" t="s">
        <v>937</v>
      </c>
      <c r="B79" s="255" t="s">
        <v>938</v>
      </c>
      <c r="C79" s="255">
        <v>36</v>
      </c>
      <c r="D79" s="255">
        <v>4019800</v>
      </c>
      <c r="E79" s="153">
        <v>50</v>
      </c>
      <c r="F79" s="153">
        <v>19</v>
      </c>
      <c r="G79" s="153">
        <v>27876</v>
      </c>
      <c r="H79" s="153">
        <v>4</v>
      </c>
      <c r="I79" s="23" t="s">
        <v>949</v>
      </c>
      <c r="J79" s="55"/>
      <c r="K79" s="55" t="s">
        <v>950</v>
      </c>
      <c r="L79" s="55" t="s">
        <v>951</v>
      </c>
      <c r="M79" s="55"/>
      <c r="N79" s="55"/>
      <c r="O79" s="55">
        <v>1</v>
      </c>
      <c r="P79" s="55">
        <v>1</v>
      </c>
      <c r="Q79" s="55">
        <v>0</v>
      </c>
      <c r="R79" s="55">
        <v>0</v>
      </c>
      <c r="S79" s="55">
        <v>0</v>
      </c>
      <c r="T79" s="55">
        <v>0</v>
      </c>
      <c r="U79" s="55">
        <v>0</v>
      </c>
      <c r="V79" s="55">
        <v>1</v>
      </c>
      <c r="W79" s="55">
        <v>0</v>
      </c>
      <c r="X79" s="55"/>
      <c r="Y79" s="55"/>
      <c r="Z79" s="55">
        <v>5.4</v>
      </c>
      <c r="AA79" s="55"/>
      <c r="AB79" s="55"/>
      <c r="AC79" s="280">
        <v>1989</v>
      </c>
      <c r="AD79" s="488">
        <v>0</v>
      </c>
      <c r="AE79" s="55"/>
      <c r="AF79" s="55" t="s">
        <v>952</v>
      </c>
      <c r="AG79" s="55"/>
      <c r="AH79" s="55">
        <v>3</v>
      </c>
      <c r="AI79" s="55">
        <v>2</v>
      </c>
      <c r="AJ79" s="55">
        <v>1</v>
      </c>
      <c r="AK79" s="55" t="s">
        <v>234</v>
      </c>
      <c r="AL79" s="55" t="s">
        <v>953</v>
      </c>
      <c r="AM79" s="180"/>
      <c r="AN79" s="180"/>
      <c r="AO79" s="180"/>
      <c r="AP79" s="180"/>
    </row>
    <row r="80" spans="1:42" s="198" customFormat="1" ht="100.5" customHeight="1">
      <c r="A80" s="255" t="s">
        <v>937</v>
      </c>
      <c r="B80" s="255" t="s">
        <v>938</v>
      </c>
      <c r="C80" s="255">
        <v>36</v>
      </c>
      <c r="D80" s="255">
        <v>4019800</v>
      </c>
      <c r="E80" s="153">
        <v>50</v>
      </c>
      <c r="F80" s="153">
        <v>19</v>
      </c>
      <c r="G80" s="153">
        <v>27876</v>
      </c>
      <c r="H80" s="153"/>
      <c r="I80" s="23" t="s">
        <v>954</v>
      </c>
      <c r="J80" s="223"/>
      <c r="K80" s="55" t="s">
        <v>955</v>
      </c>
      <c r="L80" s="55" t="s">
        <v>956</v>
      </c>
      <c r="M80" s="55"/>
      <c r="N80" s="55"/>
      <c r="O80" s="55">
        <v>1</v>
      </c>
      <c r="P80" s="55">
        <v>1</v>
      </c>
      <c r="Q80" s="55">
        <v>0</v>
      </c>
      <c r="R80" s="55">
        <v>0</v>
      </c>
      <c r="S80" s="55">
        <v>0</v>
      </c>
      <c r="T80" s="55">
        <v>0</v>
      </c>
      <c r="U80" s="55">
        <v>0</v>
      </c>
      <c r="V80" s="55">
        <v>1</v>
      </c>
      <c r="W80" s="55">
        <v>0</v>
      </c>
      <c r="X80" s="55"/>
      <c r="Y80" s="55"/>
      <c r="Z80" s="55">
        <v>5.4</v>
      </c>
      <c r="AA80" s="55"/>
      <c r="AB80" s="55"/>
      <c r="AC80" s="280">
        <v>2010</v>
      </c>
      <c r="AD80" s="488">
        <v>0</v>
      </c>
      <c r="AE80" s="57"/>
      <c r="AF80" s="55" t="s">
        <v>957</v>
      </c>
      <c r="AG80" s="55"/>
      <c r="AH80" s="55">
        <v>3</v>
      </c>
      <c r="AI80" s="55">
        <v>1</v>
      </c>
      <c r="AJ80" s="55">
        <v>1</v>
      </c>
      <c r="AK80" s="55" t="s">
        <v>234</v>
      </c>
      <c r="AL80" s="55" t="s">
        <v>948</v>
      </c>
      <c r="AM80" s="180"/>
      <c r="AN80" s="180"/>
      <c r="AO80" s="180"/>
      <c r="AP80" s="180"/>
    </row>
    <row r="81" spans="1:42" s="198" customFormat="1" ht="100.5" customHeight="1">
      <c r="A81" s="236" t="s">
        <v>958</v>
      </c>
      <c r="B81" s="236" t="s">
        <v>959</v>
      </c>
      <c r="C81" s="236">
        <v>37</v>
      </c>
      <c r="D81" s="236">
        <v>4240137</v>
      </c>
      <c r="E81" s="198">
        <v>53</v>
      </c>
      <c r="F81" s="198">
        <v>21</v>
      </c>
      <c r="G81" s="198">
        <v>26504</v>
      </c>
      <c r="I81" s="140" t="s">
        <v>960</v>
      </c>
      <c r="J81" s="120"/>
      <c r="K81" s="140" t="s">
        <v>961</v>
      </c>
      <c r="L81" s="140" t="s">
        <v>962</v>
      </c>
      <c r="M81" s="140"/>
      <c r="N81" s="140"/>
      <c r="O81" s="140">
        <v>1</v>
      </c>
      <c r="P81" s="140">
        <v>1</v>
      </c>
      <c r="Q81" s="140">
        <v>0</v>
      </c>
      <c r="R81" s="140">
        <v>0</v>
      </c>
      <c r="S81" s="140">
        <v>0</v>
      </c>
      <c r="T81" s="140">
        <v>0</v>
      </c>
      <c r="U81" s="140">
        <v>0</v>
      </c>
      <c r="V81" s="140">
        <v>0</v>
      </c>
      <c r="W81" s="140">
        <v>0</v>
      </c>
      <c r="X81" s="140"/>
      <c r="Y81" s="140"/>
      <c r="Z81" s="140">
        <v>4.8</v>
      </c>
      <c r="AA81" s="140"/>
      <c r="AB81" s="140"/>
      <c r="AC81" s="138" t="s">
        <v>189</v>
      </c>
      <c r="AD81" s="470">
        <v>0</v>
      </c>
      <c r="AE81" s="122" t="s">
        <v>964</v>
      </c>
      <c r="AF81" s="122" t="s">
        <v>965</v>
      </c>
      <c r="AG81" s="136" t="s">
        <v>174</v>
      </c>
      <c r="AH81" s="136">
        <v>3</v>
      </c>
      <c r="AI81" s="136">
        <v>2</v>
      </c>
      <c r="AJ81" s="136">
        <v>1</v>
      </c>
      <c r="AK81" s="136" t="s">
        <v>966</v>
      </c>
      <c r="AL81" s="136" t="s">
        <v>967</v>
      </c>
    </row>
    <row r="82" spans="1:42" s="198" customFormat="1" ht="100.5" customHeight="1">
      <c r="A82" s="255" t="s">
        <v>987</v>
      </c>
      <c r="B82" s="255" t="s">
        <v>988</v>
      </c>
      <c r="C82" s="255">
        <v>38</v>
      </c>
      <c r="D82" s="255">
        <v>12972008</v>
      </c>
      <c r="E82" s="153">
        <v>64</v>
      </c>
      <c r="F82" s="153">
        <v>39</v>
      </c>
      <c r="G82" s="153">
        <v>39375</v>
      </c>
      <c r="H82" s="153"/>
      <c r="I82" s="23" t="s">
        <v>989</v>
      </c>
      <c r="J82" s="23" t="s">
        <v>1601</v>
      </c>
      <c r="K82" s="23" t="s">
        <v>990</v>
      </c>
      <c r="L82" s="23" t="s">
        <v>991</v>
      </c>
      <c r="M82" s="23"/>
      <c r="N82" s="23"/>
      <c r="O82" s="23">
        <v>1</v>
      </c>
      <c r="P82" s="23">
        <v>1</v>
      </c>
      <c r="Q82" s="23">
        <v>0</v>
      </c>
      <c r="R82" s="23">
        <v>0</v>
      </c>
      <c r="S82" s="23">
        <v>0</v>
      </c>
      <c r="T82" s="23">
        <v>0</v>
      </c>
      <c r="U82" s="23">
        <v>0</v>
      </c>
      <c r="V82" s="23">
        <v>0</v>
      </c>
      <c r="W82" s="23">
        <v>1</v>
      </c>
      <c r="X82" s="23"/>
      <c r="Y82" s="23"/>
      <c r="Z82" s="23">
        <v>6.2</v>
      </c>
      <c r="AA82" s="23"/>
      <c r="AB82" s="23"/>
      <c r="AC82" s="281">
        <v>2001</v>
      </c>
      <c r="AD82" s="467">
        <v>0</v>
      </c>
      <c r="AE82" s="180" t="s">
        <v>992</v>
      </c>
      <c r="AF82" s="23" t="s">
        <v>993</v>
      </c>
      <c r="AG82" s="23" t="s">
        <v>174</v>
      </c>
      <c r="AH82" s="23">
        <v>3</v>
      </c>
      <c r="AI82" s="23">
        <v>2</v>
      </c>
      <c r="AJ82" s="23">
        <v>0</v>
      </c>
      <c r="AK82" s="23"/>
      <c r="AL82" s="23" t="s">
        <v>260</v>
      </c>
      <c r="AM82" s="180"/>
      <c r="AN82" s="180"/>
      <c r="AO82" s="180"/>
      <c r="AP82" s="180"/>
    </row>
    <row r="83" spans="1:42" s="198" customFormat="1" ht="100.5" customHeight="1">
      <c r="A83" s="236" t="s">
        <v>1054</v>
      </c>
      <c r="B83" s="236" t="s">
        <v>1055</v>
      </c>
      <c r="C83" s="236">
        <v>43</v>
      </c>
      <c r="D83" s="236">
        <v>30029572</v>
      </c>
      <c r="E83" s="198">
        <v>52</v>
      </c>
      <c r="F83" s="198">
        <v>20</v>
      </c>
      <c r="G83" s="198">
        <v>26273</v>
      </c>
      <c r="I83" s="140" t="s">
        <v>1062</v>
      </c>
      <c r="J83" s="327"/>
      <c r="K83" s="126" t="s">
        <v>1063</v>
      </c>
      <c r="L83" s="126" t="s">
        <v>1064</v>
      </c>
      <c r="M83" s="126"/>
      <c r="N83" s="126"/>
      <c r="O83" s="126">
        <v>1</v>
      </c>
      <c r="P83" s="126">
        <v>1</v>
      </c>
      <c r="Q83" s="126">
        <v>0</v>
      </c>
      <c r="R83" s="126">
        <v>0</v>
      </c>
      <c r="S83" s="126">
        <v>0</v>
      </c>
      <c r="T83" s="126">
        <v>0</v>
      </c>
      <c r="U83" s="126">
        <v>0</v>
      </c>
      <c r="V83" s="126">
        <v>0</v>
      </c>
      <c r="W83" s="126">
        <v>1</v>
      </c>
      <c r="X83" s="126"/>
      <c r="Y83" s="126"/>
      <c r="Z83" s="126">
        <v>4.8</v>
      </c>
      <c r="AA83" s="126"/>
      <c r="AB83" s="126"/>
      <c r="AC83" s="268">
        <v>2016</v>
      </c>
      <c r="AD83" s="485">
        <v>0</v>
      </c>
      <c r="AF83" s="126" t="s">
        <v>1065</v>
      </c>
      <c r="AG83" s="126"/>
      <c r="AH83" s="126">
        <v>3</v>
      </c>
      <c r="AI83" s="126">
        <v>4</v>
      </c>
      <c r="AJ83" s="126">
        <v>0</v>
      </c>
      <c r="AK83" s="126" t="s">
        <v>234</v>
      </c>
      <c r="AL83" s="325" t="s">
        <v>1066</v>
      </c>
    </row>
    <row r="84" spans="1:42" s="198" customFormat="1" ht="100.5" customHeight="1">
      <c r="A84" s="275" t="s">
        <v>1083</v>
      </c>
      <c r="B84" s="275" t="s">
        <v>1084</v>
      </c>
      <c r="C84" s="275">
        <v>44</v>
      </c>
      <c r="D84" s="275">
        <v>3380800</v>
      </c>
      <c r="E84" s="153">
        <v>39</v>
      </c>
      <c r="F84" s="153">
        <v>10</v>
      </c>
      <c r="G84" s="153">
        <v>18344</v>
      </c>
      <c r="H84" s="153"/>
      <c r="I84" s="23" t="s">
        <v>1091</v>
      </c>
      <c r="J84" s="23"/>
      <c r="K84" s="23" t="s">
        <v>1092</v>
      </c>
      <c r="L84" s="757" t="s">
        <v>1793</v>
      </c>
      <c r="M84" s="757"/>
      <c r="N84" s="757"/>
      <c r="O84" s="757">
        <v>1</v>
      </c>
      <c r="P84" s="757">
        <v>1</v>
      </c>
      <c r="Q84" s="757">
        <v>0</v>
      </c>
      <c r="R84" s="757">
        <v>0</v>
      </c>
      <c r="S84" s="757">
        <v>0</v>
      </c>
      <c r="T84" s="757">
        <v>0</v>
      </c>
      <c r="U84" s="757">
        <v>0</v>
      </c>
      <c r="V84" s="757">
        <v>1</v>
      </c>
      <c r="W84" s="757">
        <v>1</v>
      </c>
      <c r="X84" s="757"/>
      <c r="Y84" s="757"/>
      <c r="Z84" s="757">
        <v>4.2</v>
      </c>
      <c r="AA84" s="757"/>
      <c r="AB84" s="757"/>
      <c r="AC84" s="281">
        <v>2015</v>
      </c>
      <c r="AD84" s="467">
        <v>0</v>
      </c>
      <c r="AF84" s="23" t="s">
        <v>1094</v>
      </c>
      <c r="AG84" s="23"/>
      <c r="AH84" s="23">
        <v>3</v>
      </c>
      <c r="AI84" s="23">
        <v>1</v>
      </c>
      <c r="AJ84" s="23">
        <v>1</v>
      </c>
      <c r="AK84" s="23" t="s">
        <v>234</v>
      </c>
      <c r="AL84" s="23" t="s">
        <v>1049</v>
      </c>
      <c r="AM84" s="153"/>
      <c r="AN84" s="153"/>
      <c r="AO84" s="153"/>
      <c r="AP84" s="153"/>
    </row>
    <row r="85" spans="1:42" s="198" customFormat="1" ht="100.5" customHeight="1">
      <c r="A85" s="255" t="s">
        <v>1193</v>
      </c>
      <c r="B85" s="255" t="s">
        <v>1194</v>
      </c>
      <c r="C85" s="255">
        <v>48</v>
      </c>
      <c r="D85" s="255">
        <v>1775156</v>
      </c>
      <c r="E85" s="153">
        <v>66</v>
      </c>
      <c r="F85" s="153">
        <v>21</v>
      </c>
      <c r="G85" s="153">
        <v>29208</v>
      </c>
      <c r="H85" s="153"/>
      <c r="I85" s="23" t="s">
        <v>1201</v>
      </c>
      <c r="J85" s="100"/>
      <c r="K85" s="149" t="s">
        <v>1202</v>
      </c>
      <c r="L85" s="603" t="s">
        <v>1853</v>
      </c>
      <c r="M85" s="603"/>
      <c r="N85" s="603"/>
      <c r="O85" s="603">
        <v>1</v>
      </c>
      <c r="P85" s="603">
        <v>1</v>
      </c>
      <c r="Q85" s="603">
        <v>0</v>
      </c>
      <c r="R85" s="603">
        <v>0</v>
      </c>
      <c r="S85" s="603">
        <v>0</v>
      </c>
      <c r="T85" s="603">
        <v>0</v>
      </c>
      <c r="U85" s="603">
        <v>0</v>
      </c>
      <c r="V85" s="603">
        <v>1</v>
      </c>
      <c r="W85" s="603">
        <v>0</v>
      </c>
      <c r="X85" s="603"/>
      <c r="Y85" s="603"/>
      <c r="Z85" s="603">
        <v>7.3</v>
      </c>
      <c r="AA85" s="603"/>
      <c r="AB85" s="603"/>
      <c r="AC85" s="60" t="s">
        <v>189</v>
      </c>
      <c r="AD85" s="464">
        <v>0</v>
      </c>
      <c r="AE85" s="261" t="s">
        <v>1205</v>
      </c>
      <c r="AF85" s="149" t="s">
        <v>1206</v>
      </c>
      <c r="AG85" s="149" t="s">
        <v>174</v>
      </c>
      <c r="AH85" s="149">
        <v>3</v>
      </c>
      <c r="AI85" s="149">
        <v>1</v>
      </c>
      <c r="AJ85" s="149">
        <v>1</v>
      </c>
      <c r="AK85" s="149" t="s">
        <v>1207</v>
      </c>
      <c r="AL85" s="55" t="s">
        <v>1208</v>
      </c>
      <c r="AM85" s="180"/>
      <c r="AN85" s="180"/>
      <c r="AO85" s="180"/>
      <c r="AP85" s="180"/>
    </row>
    <row r="86" spans="1:42" s="198" customFormat="1" ht="100.5" customHeight="1">
      <c r="A86" s="12" t="s">
        <v>156</v>
      </c>
      <c r="B86" s="12" t="s">
        <v>157</v>
      </c>
      <c r="C86" s="12">
        <v>5</v>
      </c>
      <c r="D86" s="12">
        <v>39029342</v>
      </c>
      <c r="E86" s="13">
        <v>0.46</v>
      </c>
      <c r="F86" s="13">
        <v>0.14000000000000001</v>
      </c>
      <c r="G86" s="53">
        <v>21129</v>
      </c>
      <c r="H86" s="15"/>
      <c r="I86" s="59" t="s">
        <v>191</v>
      </c>
      <c r="J86" s="95"/>
      <c r="K86" s="16" t="s">
        <v>192</v>
      </c>
      <c r="L86" s="16" t="s">
        <v>193</v>
      </c>
      <c r="M86" s="16">
        <v>2</v>
      </c>
      <c r="N86" s="16"/>
      <c r="O86" s="16">
        <v>2</v>
      </c>
      <c r="P86" s="16">
        <v>1</v>
      </c>
      <c r="Q86" s="16">
        <v>0</v>
      </c>
      <c r="R86" s="16">
        <v>0</v>
      </c>
      <c r="S86" s="16">
        <v>0</v>
      </c>
      <c r="T86" s="16">
        <v>0</v>
      </c>
      <c r="U86" s="16">
        <v>0</v>
      </c>
      <c r="V86" s="16">
        <v>0</v>
      </c>
      <c r="W86" s="16">
        <v>0</v>
      </c>
      <c r="X86" s="16"/>
      <c r="Y86" s="16"/>
      <c r="Z86" s="16">
        <v>4.3</v>
      </c>
      <c r="AA86" s="16"/>
      <c r="AB86" s="16"/>
      <c r="AC86" s="89">
        <v>2003</v>
      </c>
      <c r="AD86" s="460">
        <v>0</v>
      </c>
      <c r="AE86" s="87"/>
      <c r="AF86" s="16" t="s">
        <v>194</v>
      </c>
      <c r="AG86" s="16"/>
      <c r="AH86" s="16">
        <v>3</v>
      </c>
      <c r="AI86" s="16">
        <v>3</v>
      </c>
      <c r="AJ86" s="16">
        <v>0</v>
      </c>
      <c r="AK86" s="16" t="s">
        <v>195</v>
      </c>
      <c r="AL86" s="16" t="s">
        <v>196</v>
      </c>
      <c r="AM86" s="24"/>
      <c r="AN86" s="24"/>
      <c r="AO86" s="24"/>
      <c r="AP86" s="24"/>
    </row>
    <row r="87" spans="1:42" s="198" customFormat="1" ht="100.5" customHeight="1">
      <c r="A87" s="275" t="s">
        <v>491</v>
      </c>
      <c r="B87" s="275" t="s">
        <v>492</v>
      </c>
      <c r="C87" s="275">
        <v>16</v>
      </c>
      <c r="D87" s="275">
        <v>2937150</v>
      </c>
      <c r="E87" s="422"/>
      <c r="F87" s="422"/>
      <c r="G87" s="422"/>
      <c r="H87" s="276">
        <v>3</v>
      </c>
      <c r="I87" s="23" t="s">
        <v>493</v>
      </c>
      <c r="J87" s="17"/>
      <c r="K87" s="23" t="s">
        <v>494</v>
      </c>
      <c r="L87" s="23" t="s">
        <v>495</v>
      </c>
      <c r="M87" s="23">
        <v>2</v>
      </c>
      <c r="N87" s="23"/>
      <c r="O87" s="23">
        <v>2</v>
      </c>
      <c r="P87" s="23">
        <v>1</v>
      </c>
      <c r="Q87" s="23">
        <v>0</v>
      </c>
      <c r="R87" s="23">
        <v>0</v>
      </c>
      <c r="S87" s="23">
        <v>0</v>
      </c>
      <c r="T87" s="23">
        <v>0</v>
      </c>
      <c r="U87" s="23">
        <v>0</v>
      </c>
      <c r="V87" s="23">
        <v>0</v>
      </c>
      <c r="W87" s="23">
        <v>0</v>
      </c>
      <c r="X87" s="23"/>
      <c r="Y87" s="23"/>
      <c r="Z87" s="23">
        <v>5.8</v>
      </c>
      <c r="AA87" s="23"/>
      <c r="AB87" s="23"/>
      <c r="AC87" s="277">
        <v>2020</v>
      </c>
      <c r="AD87" s="487">
        <v>1</v>
      </c>
      <c r="AE87" s="278"/>
      <c r="AF87" s="23" t="s">
        <v>497</v>
      </c>
      <c r="AG87" s="23"/>
      <c r="AH87" s="23">
        <v>3</v>
      </c>
      <c r="AI87" s="23">
        <v>2</v>
      </c>
      <c r="AJ87" s="23">
        <v>1</v>
      </c>
      <c r="AK87" s="23" t="s">
        <v>498</v>
      </c>
      <c r="AL87" s="23" t="s">
        <v>196</v>
      </c>
      <c r="AM87" s="153"/>
      <c r="AN87" s="153"/>
      <c r="AO87" s="153"/>
      <c r="AP87" s="153"/>
    </row>
    <row r="88" spans="1:42" s="198" customFormat="1" ht="100.5" customHeight="1">
      <c r="A88" s="12" t="s">
        <v>156</v>
      </c>
      <c r="B88" s="12" t="s">
        <v>157</v>
      </c>
      <c r="C88" s="93">
        <v>5</v>
      </c>
      <c r="D88" s="12">
        <v>39029342</v>
      </c>
      <c r="E88" s="13">
        <v>0.46</v>
      </c>
      <c r="F88" s="13">
        <v>0.14000000000000001</v>
      </c>
      <c r="G88" s="53">
        <v>21128</v>
      </c>
      <c r="H88" s="58"/>
      <c r="I88" s="94" t="s">
        <v>216</v>
      </c>
      <c r="J88" s="95"/>
      <c r="K88" s="23" t="s">
        <v>217</v>
      </c>
      <c r="L88" s="23" t="s">
        <v>1320</v>
      </c>
      <c r="M88" s="23"/>
      <c r="N88" s="23"/>
      <c r="O88" s="23">
        <v>3</v>
      </c>
      <c r="P88" s="23">
        <v>1</v>
      </c>
      <c r="Q88" s="23">
        <v>0</v>
      </c>
      <c r="R88" s="23">
        <v>0</v>
      </c>
      <c r="S88" s="23">
        <v>0</v>
      </c>
      <c r="T88" s="23">
        <v>0</v>
      </c>
      <c r="U88" s="23">
        <v>0</v>
      </c>
      <c r="V88" s="23">
        <v>0</v>
      </c>
      <c r="W88" s="23">
        <v>0</v>
      </c>
      <c r="X88" s="23"/>
      <c r="Y88" s="23"/>
      <c r="Z88" s="16">
        <v>4.3</v>
      </c>
      <c r="AA88" s="23"/>
      <c r="AB88" s="23"/>
      <c r="AC88" s="96" t="s">
        <v>189</v>
      </c>
      <c r="AD88" s="466"/>
      <c r="AE88" s="57" t="s">
        <v>165</v>
      </c>
      <c r="AF88" s="97">
        <v>15000</v>
      </c>
      <c r="AG88" s="23" t="s">
        <v>174</v>
      </c>
      <c r="AH88" s="23">
        <v>3</v>
      </c>
      <c r="AI88" s="23">
        <v>1</v>
      </c>
      <c r="AJ88" s="23">
        <v>0</v>
      </c>
      <c r="AK88" s="98" t="s">
        <v>219</v>
      </c>
      <c r="AL88" s="23" t="s">
        <v>220</v>
      </c>
      <c r="AM88" s="24"/>
      <c r="AN88" s="24"/>
      <c r="AO88" s="24"/>
      <c r="AP88" s="24"/>
    </row>
    <row r="89" spans="1:42" s="198" customFormat="1" ht="100.5" customHeight="1">
      <c r="A89" s="12" t="s">
        <v>156</v>
      </c>
      <c r="B89" s="12" t="s">
        <v>157</v>
      </c>
      <c r="C89" s="93">
        <v>5</v>
      </c>
      <c r="D89" s="12">
        <v>39029342</v>
      </c>
      <c r="E89" s="13">
        <v>0.46</v>
      </c>
      <c r="F89" s="13">
        <v>0.14000000000000001</v>
      </c>
      <c r="G89" s="53">
        <v>21131</v>
      </c>
      <c r="H89" s="58"/>
      <c r="I89" s="94" t="s">
        <v>211</v>
      </c>
      <c r="J89" s="95"/>
      <c r="K89" s="23" t="s">
        <v>212</v>
      </c>
      <c r="L89" s="23" t="s">
        <v>1329</v>
      </c>
      <c r="M89" s="23"/>
      <c r="N89" s="23"/>
      <c r="O89" s="23">
        <v>3</v>
      </c>
      <c r="P89" s="23">
        <v>1</v>
      </c>
      <c r="Q89" s="23">
        <v>0</v>
      </c>
      <c r="R89" s="23">
        <v>0</v>
      </c>
      <c r="S89" s="23">
        <v>0</v>
      </c>
      <c r="T89" s="23">
        <v>0</v>
      </c>
      <c r="U89" s="23">
        <v>0</v>
      </c>
      <c r="V89" s="23">
        <v>0</v>
      </c>
      <c r="W89" s="23">
        <v>1</v>
      </c>
      <c r="X89" s="23"/>
      <c r="Y89" s="23"/>
      <c r="Z89" s="16">
        <v>4.3</v>
      </c>
      <c r="AA89" s="23"/>
      <c r="AB89" s="23"/>
      <c r="AC89" s="60" t="s">
        <v>189</v>
      </c>
      <c r="AD89" s="464"/>
      <c r="AE89" s="101">
        <v>8000</v>
      </c>
      <c r="AF89" s="97">
        <v>8000</v>
      </c>
      <c r="AG89" s="23" t="s">
        <v>174</v>
      </c>
      <c r="AH89" s="23">
        <v>3</v>
      </c>
      <c r="AI89" s="23">
        <v>1</v>
      </c>
      <c r="AJ89" s="23">
        <v>0</v>
      </c>
      <c r="AK89" s="23" t="s">
        <v>215</v>
      </c>
      <c r="AL89" s="23" t="s">
        <v>174</v>
      </c>
      <c r="AM89" s="24"/>
      <c r="AN89" s="24"/>
      <c r="AO89" s="24"/>
      <c r="AP89" s="24"/>
    </row>
    <row r="90" spans="1:42" s="329" customFormat="1" ht="100.5" customHeight="1">
      <c r="A90" s="115" t="s">
        <v>235</v>
      </c>
      <c r="B90" s="115" t="s">
        <v>236</v>
      </c>
      <c r="C90" s="129">
        <v>6</v>
      </c>
      <c r="D90" s="129">
        <v>5839926</v>
      </c>
      <c r="E90" s="116">
        <v>0.49</v>
      </c>
      <c r="F90" s="116">
        <v>0.23</v>
      </c>
      <c r="G90" s="117">
        <v>26426</v>
      </c>
      <c r="H90" s="118"/>
      <c r="I90" s="119" t="s">
        <v>269</v>
      </c>
      <c r="J90" s="135"/>
      <c r="K90" s="136" t="s">
        <v>189</v>
      </c>
      <c r="L90" s="137" t="s">
        <v>270</v>
      </c>
      <c r="M90" s="137">
        <v>2</v>
      </c>
      <c r="N90" s="137"/>
      <c r="O90" s="137">
        <v>3</v>
      </c>
      <c r="P90" s="137">
        <v>1</v>
      </c>
      <c r="Q90" s="137">
        <v>0</v>
      </c>
      <c r="R90" s="137">
        <v>0</v>
      </c>
      <c r="S90" s="137">
        <v>0</v>
      </c>
      <c r="T90" s="137">
        <v>0</v>
      </c>
      <c r="U90" s="137">
        <v>0</v>
      </c>
      <c r="V90" s="137">
        <v>0</v>
      </c>
      <c r="W90" s="137">
        <v>0</v>
      </c>
      <c r="X90" s="137"/>
      <c r="Y90" s="137"/>
      <c r="Z90" s="137">
        <v>4.5999999999999996</v>
      </c>
      <c r="AA90" s="137"/>
      <c r="AB90" s="137"/>
      <c r="AC90" s="138" t="s">
        <v>189</v>
      </c>
      <c r="AD90" s="470"/>
      <c r="AE90" s="139" t="s">
        <v>271</v>
      </c>
      <c r="AF90" s="133" t="s">
        <v>1356</v>
      </c>
      <c r="AG90" s="133" t="s">
        <v>258</v>
      </c>
      <c r="AH90" s="133">
        <v>3</v>
      </c>
      <c r="AI90" s="133">
        <v>2</v>
      </c>
      <c r="AJ90" s="133">
        <v>0</v>
      </c>
      <c r="AK90" s="126" t="s">
        <v>243</v>
      </c>
      <c r="AL90" s="126" t="s">
        <v>260</v>
      </c>
      <c r="AM90" s="134"/>
      <c r="AN90" s="134"/>
      <c r="AO90" s="134"/>
      <c r="AP90" s="134"/>
    </row>
    <row r="91" spans="1:42" s="329" customFormat="1" ht="100.5" customHeight="1">
      <c r="A91" s="191" t="s">
        <v>325</v>
      </c>
      <c r="B91" s="191" t="s">
        <v>326</v>
      </c>
      <c r="C91" s="191">
        <v>9</v>
      </c>
      <c r="D91" s="191">
        <v>22244823</v>
      </c>
      <c r="E91" s="192">
        <v>0.47</v>
      </c>
      <c r="F91" s="192">
        <v>0.14000000000000001</v>
      </c>
      <c r="G91" s="193">
        <v>24455</v>
      </c>
      <c r="H91" s="194"/>
      <c r="I91" s="195" t="s">
        <v>338</v>
      </c>
      <c r="J91" s="120"/>
      <c r="K91" s="195" t="s">
        <v>339</v>
      </c>
      <c r="L91" s="195" t="s">
        <v>340</v>
      </c>
      <c r="M91" s="195"/>
      <c r="N91" s="195"/>
      <c r="O91" s="195">
        <v>3</v>
      </c>
      <c r="P91" s="195">
        <v>1</v>
      </c>
      <c r="Q91" s="195">
        <v>0</v>
      </c>
      <c r="R91" s="195">
        <v>0</v>
      </c>
      <c r="S91" s="195">
        <v>0</v>
      </c>
      <c r="T91" s="195">
        <v>0</v>
      </c>
      <c r="U91" s="195">
        <v>0</v>
      </c>
      <c r="V91" s="195">
        <v>0</v>
      </c>
      <c r="W91" s="195">
        <v>1</v>
      </c>
      <c r="X91" s="195"/>
      <c r="Y91" s="195"/>
      <c r="Z91" s="195">
        <v>5.2</v>
      </c>
      <c r="AA91" s="195"/>
      <c r="AB91" s="195"/>
      <c r="AC91" s="196">
        <v>1989</v>
      </c>
      <c r="AD91" s="474">
        <v>0</v>
      </c>
      <c r="AE91" s="193">
        <v>4000</v>
      </c>
      <c r="AF91" s="197">
        <v>16000</v>
      </c>
      <c r="AG91" s="195" t="s">
        <v>174</v>
      </c>
      <c r="AH91" s="195">
        <v>3</v>
      </c>
      <c r="AI91" s="195">
        <v>1</v>
      </c>
      <c r="AJ91" s="195">
        <v>1</v>
      </c>
      <c r="AK91" s="195" t="s">
        <v>341</v>
      </c>
      <c r="AL91" s="195" t="s">
        <v>342</v>
      </c>
      <c r="AM91" s="198"/>
      <c r="AN91" s="198"/>
      <c r="AO91" s="198"/>
      <c r="AP91" s="198"/>
    </row>
    <row r="92" spans="1:42" s="329" customFormat="1" ht="100.5" customHeight="1">
      <c r="A92" s="176" t="s">
        <v>343</v>
      </c>
      <c r="B92" s="176" t="s">
        <v>344</v>
      </c>
      <c r="C92" s="176">
        <v>10</v>
      </c>
      <c r="D92" s="514">
        <v>10912876</v>
      </c>
      <c r="E92" s="177">
        <v>0.56000000000000005</v>
      </c>
      <c r="F92" s="177">
        <v>0.15</v>
      </c>
      <c r="G92" s="206">
        <v>27759</v>
      </c>
      <c r="H92" s="207">
        <v>5</v>
      </c>
      <c r="I92" s="151" t="s">
        <v>361</v>
      </c>
      <c r="J92" s="86"/>
      <c r="K92" s="151" t="s">
        <v>362</v>
      </c>
      <c r="L92" s="151" t="s">
        <v>363</v>
      </c>
      <c r="M92" s="151">
        <v>2</v>
      </c>
      <c r="N92" s="151"/>
      <c r="O92" s="151">
        <v>3</v>
      </c>
      <c r="P92" s="151">
        <v>1</v>
      </c>
      <c r="Q92" s="151">
        <v>0</v>
      </c>
      <c r="R92" s="151">
        <v>0</v>
      </c>
      <c r="S92" s="151">
        <v>0</v>
      </c>
      <c r="T92" s="151">
        <v>0</v>
      </c>
      <c r="U92" s="151">
        <v>0</v>
      </c>
      <c r="V92" s="151">
        <v>0</v>
      </c>
      <c r="W92" s="151">
        <v>1</v>
      </c>
      <c r="X92" s="151"/>
      <c r="Y92" s="151"/>
      <c r="Z92" s="151">
        <v>4.8</v>
      </c>
      <c r="AA92" s="151"/>
      <c r="AB92" s="151"/>
      <c r="AC92" s="178">
        <v>2016</v>
      </c>
      <c r="AD92" s="475">
        <v>0</v>
      </c>
      <c r="AE92" s="206">
        <v>10000</v>
      </c>
      <c r="AF92" s="208">
        <v>40000</v>
      </c>
      <c r="AG92" s="151" t="s">
        <v>174</v>
      </c>
      <c r="AH92" s="151">
        <v>3</v>
      </c>
      <c r="AI92" s="151">
        <v>1</v>
      </c>
      <c r="AJ92" s="151">
        <v>1</v>
      </c>
      <c r="AK92" s="151" t="s">
        <v>348</v>
      </c>
      <c r="AL92" s="151" t="s">
        <v>349</v>
      </c>
      <c r="AM92" s="180"/>
      <c r="AN92" s="180"/>
      <c r="AO92" s="180"/>
      <c r="AP92" s="180"/>
    </row>
    <row r="93" spans="1:42" s="329" customFormat="1" ht="100.5" customHeight="1">
      <c r="A93" s="176" t="s">
        <v>378</v>
      </c>
      <c r="B93" s="176" t="s">
        <v>379</v>
      </c>
      <c r="C93" s="224">
        <v>12</v>
      </c>
      <c r="D93" s="176">
        <v>1939033</v>
      </c>
      <c r="E93" s="177">
        <v>0.57999999999999996</v>
      </c>
      <c r="F93" s="177">
        <v>0.13</v>
      </c>
      <c r="G93" s="206">
        <v>24984</v>
      </c>
      <c r="H93" s="226"/>
      <c r="I93" s="149" t="s">
        <v>393</v>
      </c>
      <c r="J93" s="86"/>
      <c r="K93" s="149" t="s">
        <v>394</v>
      </c>
      <c r="L93" s="149" t="s">
        <v>395</v>
      </c>
      <c r="M93" s="149">
        <v>2</v>
      </c>
      <c r="N93" s="149"/>
      <c r="O93" s="149">
        <v>3</v>
      </c>
      <c r="P93" s="149">
        <v>1</v>
      </c>
      <c r="Q93" s="149">
        <v>0</v>
      </c>
      <c r="R93" s="149">
        <v>0</v>
      </c>
      <c r="S93" s="149">
        <v>0</v>
      </c>
      <c r="T93" s="149">
        <v>0</v>
      </c>
      <c r="U93" s="149">
        <v>0</v>
      </c>
      <c r="V93" s="149">
        <v>0</v>
      </c>
      <c r="W93" s="149">
        <v>1</v>
      </c>
      <c r="X93" s="149"/>
      <c r="Y93" s="149"/>
      <c r="Z93" s="149">
        <v>4.7</v>
      </c>
      <c r="AA93" s="149"/>
      <c r="AB93" s="149"/>
      <c r="AC93" s="60">
        <v>2023</v>
      </c>
      <c r="AD93" s="464">
        <v>1</v>
      </c>
      <c r="AE93" s="180" t="s">
        <v>396</v>
      </c>
      <c r="AF93" s="55" t="s">
        <v>397</v>
      </c>
      <c r="AG93" s="55" t="s">
        <v>174</v>
      </c>
      <c r="AH93" s="55">
        <v>3</v>
      </c>
      <c r="AI93" s="55">
        <v>1</v>
      </c>
      <c r="AJ93" s="55">
        <v>1</v>
      </c>
      <c r="AK93" s="55" t="s">
        <v>398</v>
      </c>
      <c r="AL93" s="55" t="s">
        <v>399</v>
      </c>
      <c r="AM93" s="225"/>
      <c r="AN93" s="225"/>
      <c r="AO93" s="225"/>
      <c r="AP93" s="225"/>
    </row>
    <row r="94" spans="1:42" s="341" customFormat="1" ht="100.5" customHeight="1">
      <c r="A94" s="236" t="s">
        <v>608</v>
      </c>
      <c r="B94" s="236" t="s">
        <v>609</v>
      </c>
      <c r="C94" s="249">
        <v>23</v>
      </c>
      <c r="D94" s="269">
        <v>5717184</v>
      </c>
      <c r="E94" s="372">
        <v>0.64</v>
      </c>
      <c r="F94" s="372">
        <v>0.3</v>
      </c>
      <c r="G94" s="522">
        <v>32016</v>
      </c>
      <c r="H94" s="250"/>
      <c r="I94" s="251" t="s">
        <v>664</v>
      </c>
      <c r="J94" s="120"/>
      <c r="K94" s="140" t="s">
        <v>618</v>
      </c>
      <c r="L94" s="251" t="s">
        <v>665</v>
      </c>
      <c r="M94" s="251">
        <v>2</v>
      </c>
      <c r="N94" s="251"/>
      <c r="O94" s="251">
        <v>3</v>
      </c>
      <c r="P94" s="251">
        <v>1</v>
      </c>
      <c r="Q94" s="251">
        <v>0</v>
      </c>
      <c r="R94" s="251">
        <v>0</v>
      </c>
      <c r="S94" s="251">
        <v>0</v>
      </c>
      <c r="T94" s="251">
        <v>0</v>
      </c>
      <c r="U94" s="251">
        <v>0</v>
      </c>
      <c r="V94" s="251">
        <v>0</v>
      </c>
      <c r="W94" s="251">
        <v>1</v>
      </c>
      <c r="X94" s="251"/>
      <c r="Y94" s="251"/>
      <c r="Z94" s="251">
        <v>6.1</v>
      </c>
      <c r="AA94" s="251"/>
      <c r="AB94" s="251"/>
      <c r="AC94" s="623">
        <v>2003</v>
      </c>
      <c r="AD94" s="639">
        <v>0</v>
      </c>
      <c r="AE94" s="172"/>
      <c r="AF94" s="254" t="s">
        <v>1561</v>
      </c>
      <c r="AG94" s="254"/>
      <c r="AH94" s="656">
        <v>3</v>
      </c>
      <c r="AI94" s="656">
        <v>1</v>
      </c>
      <c r="AJ94" s="656">
        <v>1</v>
      </c>
      <c r="AK94" s="251" t="s">
        <v>234</v>
      </c>
      <c r="AL94" s="251" t="s">
        <v>626</v>
      </c>
      <c r="AM94" s="172"/>
      <c r="AN94" s="172"/>
      <c r="AO94" s="172"/>
      <c r="AP94" s="172"/>
    </row>
    <row r="95" spans="1:42" s="317" customFormat="1" ht="100.5" customHeight="1">
      <c r="A95" s="249" t="s">
        <v>608</v>
      </c>
      <c r="B95" s="249" t="s">
        <v>609</v>
      </c>
      <c r="C95" s="249">
        <v>23</v>
      </c>
      <c r="D95" s="249">
        <v>5717184</v>
      </c>
      <c r="E95" s="352">
        <v>0.64</v>
      </c>
      <c r="F95" s="352">
        <v>0.3</v>
      </c>
      <c r="G95" s="353">
        <v>32018</v>
      </c>
      <c r="H95" s="250"/>
      <c r="I95" s="251" t="s">
        <v>673</v>
      </c>
      <c r="J95" s="252"/>
      <c r="K95" s="251" t="s">
        <v>618</v>
      </c>
      <c r="L95" s="251" t="s">
        <v>674</v>
      </c>
      <c r="M95" s="251">
        <v>2</v>
      </c>
      <c r="N95" s="251"/>
      <c r="O95" s="251">
        <v>3</v>
      </c>
      <c r="P95" s="251">
        <v>1</v>
      </c>
      <c r="Q95" s="251">
        <v>0</v>
      </c>
      <c r="R95" s="251">
        <v>0</v>
      </c>
      <c r="S95" s="251">
        <v>0</v>
      </c>
      <c r="T95" s="251">
        <v>0</v>
      </c>
      <c r="U95" s="251">
        <v>0</v>
      </c>
      <c r="V95" s="251">
        <v>0</v>
      </c>
      <c r="W95" s="251">
        <v>1</v>
      </c>
      <c r="X95" s="251"/>
      <c r="Y95" s="251"/>
      <c r="Z95" s="251">
        <v>6.1</v>
      </c>
      <c r="AA95" s="251"/>
      <c r="AB95" s="251"/>
      <c r="AC95" s="220">
        <v>2003</v>
      </c>
      <c r="AD95" s="477">
        <v>0</v>
      </c>
      <c r="AE95" s="172"/>
      <c r="AF95" s="251" t="s">
        <v>1565</v>
      </c>
      <c r="AG95" s="251"/>
      <c r="AH95" s="251">
        <v>3</v>
      </c>
      <c r="AI95" s="251">
        <v>1</v>
      </c>
      <c r="AJ95" s="251">
        <v>1</v>
      </c>
      <c r="AK95" s="251" t="s">
        <v>234</v>
      </c>
      <c r="AL95" s="251" t="s">
        <v>626</v>
      </c>
      <c r="AM95" s="172"/>
      <c r="AN95" s="172"/>
      <c r="AO95" s="172"/>
      <c r="AP95" s="172"/>
    </row>
    <row r="96" spans="1:42" s="198" customFormat="1" ht="100.5" customHeight="1">
      <c r="A96" s="236" t="s">
        <v>608</v>
      </c>
      <c r="B96" s="236" t="s">
        <v>609</v>
      </c>
      <c r="C96" s="236">
        <v>23</v>
      </c>
      <c r="D96" s="236">
        <v>5717184</v>
      </c>
      <c r="E96" s="237">
        <v>0.64</v>
      </c>
      <c r="F96" s="237">
        <v>0.3</v>
      </c>
      <c r="G96" s="238">
        <v>32023</v>
      </c>
      <c r="H96" s="239"/>
      <c r="I96" s="140" t="s">
        <v>667</v>
      </c>
      <c r="J96" s="120"/>
      <c r="K96" s="140" t="s">
        <v>618</v>
      </c>
      <c r="L96" s="140" t="s">
        <v>668</v>
      </c>
      <c r="M96" s="140">
        <v>0</v>
      </c>
      <c r="N96" s="140"/>
      <c r="O96" s="140">
        <v>3</v>
      </c>
      <c r="P96" s="140">
        <v>1</v>
      </c>
      <c r="Q96" s="140">
        <v>0</v>
      </c>
      <c r="R96" s="140">
        <v>0</v>
      </c>
      <c r="S96" s="140">
        <v>0</v>
      </c>
      <c r="T96" s="140">
        <v>0</v>
      </c>
      <c r="U96" s="140">
        <v>0</v>
      </c>
      <c r="V96" s="140">
        <v>1</v>
      </c>
      <c r="W96" s="140">
        <v>0</v>
      </c>
      <c r="X96" s="140"/>
      <c r="Y96" s="140"/>
      <c r="Z96" s="140">
        <v>6.1</v>
      </c>
      <c r="AA96" s="140"/>
      <c r="AB96" s="140"/>
      <c r="AC96" s="300">
        <v>2003</v>
      </c>
      <c r="AD96" s="491">
        <v>0</v>
      </c>
      <c r="AF96" s="140" t="s">
        <v>1576</v>
      </c>
      <c r="AG96" s="140"/>
      <c r="AH96" s="140">
        <v>3</v>
      </c>
      <c r="AI96" s="140">
        <v>1</v>
      </c>
      <c r="AJ96" s="140">
        <v>1</v>
      </c>
      <c r="AK96" s="140" t="s">
        <v>234</v>
      </c>
      <c r="AL96" s="140" t="s">
        <v>635</v>
      </c>
    </row>
    <row r="97" spans="1:42" s="198" customFormat="1" ht="100.5" customHeight="1">
      <c r="A97" s="236" t="s">
        <v>715</v>
      </c>
      <c r="B97" s="236" t="s">
        <v>716</v>
      </c>
      <c r="C97" s="236">
        <v>25</v>
      </c>
      <c r="D97" s="236">
        <v>6177957</v>
      </c>
      <c r="E97" s="237">
        <v>0.56000000000000005</v>
      </c>
      <c r="F97" s="237">
        <v>0.17</v>
      </c>
      <c r="G97" s="238">
        <v>28714</v>
      </c>
      <c r="H97" s="239"/>
      <c r="I97" s="348" t="s">
        <v>722</v>
      </c>
      <c r="J97" s="120" t="s">
        <v>1601</v>
      </c>
      <c r="K97" s="140" t="s">
        <v>723</v>
      </c>
      <c r="L97" s="140" t="s">
        <v>724</v>
      </c>
      <c r="M97" s="140"/>
      <c r="N97" s="140"/>
      <c r="O97" s="140">
        <v>3</v>
      </c>
      <c r="P97" s="140">
        <v>1</v>
      </c>
      <c r="Q97" s="140">
        <v>0</v>
      </c>
      <c r="R97" s="140">
        <v>0</v>
      </c>
      <c r="S97" s="140">
        <v>0</v>
      </c>
      <c r="T97" s="140">
        <v>0</v>
      </c>
      <c r="U97" s="140">
        <v>0</v>
      </c>
      <c r="V97" s="140">
        <v>0</v>
      </c>
      <c r="W97" s="140">
        <v>0</v>
      </c>
      <c r="X97" s="140"/>
      <c r="Y97" s="140"/>
      <c r="Z97" s="140">
        <v>6</v>
      </c>
      <c r="AA97" s="140"/>
      <c r="AB97" s="140"/>
      <c r="AC97" s="331" t="s">
        <v>1613</v>
      </c>
      <c r="AD97" s="495">
        <v>0</v>
      </c>
      <c r="AE97" s="198" t="s">
        <v>725</v>
      </c>
      <c r="AF97" s="349" t="s">
        <v>1614</v>
      </c>
      <c r="AG97" s="349" t="s">
        <v>174</v>
      </c>
      <c r="AH97" s="349">
        <v>3</v>
      </c>
      <c r="AI97" s="349">
        <v>1</v>
      </c>
      <c r="AJ97" s="349">
        <v>1</v>
      </c>
      <c r="AK97" s="140" t="s">
        <v>234</v>
      </c>
      <c r="AL97" s="140" t="s">
        <v>234</v>
      </c>
    </row>
    <row r="98" spans="1:42" s="172" customFormat="1" ht="100.5" customHeight="1">
      <c r="A98" s="255" t="s">
        <v>755</v>
      </c>
      <c r="B98" s="255" t="s">
        <v>756</v>
      </c>
      <c r="C98" s="315">
        <v>28</v>
      </c>
      <c r="D98" s="315">
        <v>3177772</v>
      </c>
      <c r="E98" s="316">
        <v>0.46</v>
      </c>
      <c r="F98" s="316">
        <v>0.03</v>
      </c>
      <c r="G98" s="233">
        <v>21357</v>
      </c>
      <c r="H98" s="318">
        <v>2</v>
      </c>
      <c r="I98" s="369" t="s">
        <v>767</v>
      </c>
      <c r="J98" s="297"/>
      <c r="K98" s="234" t="s">
        <v>768</v>
      </c>
      <c r="L98" s="756" t="s">
        <v>769</v>
      </c>
      <c r="M98" s="756"/>
      <c r="N98" s="756"/>
      <c r="O98" s="756">
        <v>3</v>
      </c>
      <c r="P98" s="756">
        <v>1</v>
      </c>
      <c r="Q98" s="756">
        <v>0</v>
      </c>
      <c r="R98" s="756">
        <v>0</v>
      </c>
      <c r="S98" s="756">
        <v>0</v>
      </c>
      <c r="T98" s="756">
        <v>0</v>
      </c>
      <c r="U98" s="756">
        <v>0</v>
      </c>
      <c r="V98" s="756">
        <v>0</v>
      </c>
      <c r="W98" s="756">
        <v>1</v>
      </c>
      <c r="X98" s="756"/>
      <c r="Y98" s="756"/>
      <c r="Z98" s="756">
        <v>4.2</v>
      </c>
      <c r="AA98" s="756"/>
      <c r="AB98" s="756"/>
      <c r="AC98" s="370" t="s">
        <v>189</v>
      </c>
      <c r="AD98" s="499"/>
      <c r="AE98" s="317" t="s">
        <v>770</v>
      </c>
      <c r="AF98" s="371" t="s">
        <v>1634</v>
      </c>
      <c r="AG98" s="371" t="s">
        <v>174</v>
      </c>
      <c r="AH98" s="371">
        <v>3</v>
      </c>
      <c r="AI98" s="371">
        <v>2</v>
      </c>
      <c r="AJ98" s="371">
        <v>1</v>
      </c>
      <c r="AK98" s="234" t="s">
        <v>772</v>
      </c>
      <c r="AL98" s="234" t="s">
        <v>260</v>
      </c>
      <c r="AM98" s="317"/>
      <c r="AN98" s="317"/>
      <c r="AO98" s="317"/>
      <c r="AP98" s="317"/>
    </row>
    <row r="99" spans="1:42" s="180" customFormat="1" ht="100.5" customHeight="1">
      <c r="A99" s="236" t="s">
        <v>1002</v>
      </c>
      <c r="B99" s="236" t="s">
        <v>1003</v>
      </c>
      <c r="C99" s="236">
        <v>39</v>
      </c>
      <c r="D99" s="236">
        <v>1093734</v>
      </c>
      <c r="E99" s="198">
        <v>64</v>
      </c>
      <c r="F99" s="198">
        <v>40</v>
      </c>
      <c r="G99" s="198">
        <v>36791</v>
      </c>
      <c r="H99" s="198"/>
      <c r="I99" s="140" t="s">
        <v>1009</v>
      </c>
      <c r="J99" s="378"/>
      <c r="K99" s="140" t="s">
        <v>1010</v>
      </c>
      <c r="L99" s="140" t="s">
        <v>1011</v>
      </c>
      <c r="M99" s="140"/>
      <c r="N99" s="140"/>
      <c r="O99" s="140">
        <v>3</v>
      </c>
      <c r="P99" s="140">
        <v>1</v>
      </c>
      <c r="Q99" s="140">
        <v>0</v>
      </c>
      <c r="R99" s="140">
        <v>0</v>
      </c>
      <c r="S99" s="140">
        <v>0</v>
      </c>
      <c r="T99" s="140">
        <v>0</v>
      </c>
      <c r="U99" s="140">
        <v>0</v>
      </c>
      <c r="V99" s="140">
        <v>0</v>
      </c>
      <c r="W99" s="140">
        <v>0</v>
      </c>
      <c r="X99" s="140"/>
      <c r="Y99" s="140"/>
      <c r="Z99" s="140">
        <v>3</v>
      </c>
      <c r="AA99" s="140"/>
      <c r="AB99" s="140"/>
      <c r="AC99" s="321">
        <v>2022</v>
      </c>
      <c r="AD99" s="481">
        <v>1</v>
      </c>
      <c r="AE99" s="198"/>
      <c r="AF99" s="140" t="s">
        <v>1013</v>
      </c>
      <c r="AG99" s="140"/>
      <c r="AH99" s="140">
        <v>1</v>
      </c>
      <c r="AI99" s="140"/>
      <c r="AJ99" s="140"/>
      <c r="AK99" s="140" t="s">
        <v>314</v>
      </c>
      <c r="AL99" s="140" t="s">
        <v>1014</v>
      </c>
      <c r="AM99" s="198"/>
      <c r="AN99" s="198"/>
      <c r="AO99" s="198"/>
      <c r="AP99" s="198"/>
    </row>
    <row r="100" spans="1:42" s="361" customFormat="1" ht="100.5" customHeight="1">
      <c r="A100" s="537" t="s">
        <v>1095</v>
      </c>
      <c r="B100" s="537" t="s">
        <v>1096</v>
      </c>
      <c r="C100" s="541">
        <v>45</v>
      </c>
      <c r="D100" s="541">
        <v>647064</v>
      </c>
      <c r="E100" s="551">
        <v>57</v>
      </c>
      <c r="F100" s="551">
        <v>40</v>
      </c>
      <c r="G100" s="551">
        <v>34866</v>
      </c>
      <c r="H100" s="551"/>
      <c r="I100" s="582" t="s">
        <v>1127</v>
      </c>
      <c r="J100" s="582" t="s">
        <v>1801</v>
      </c>
      <c r="K100" s="582" t="s">
        <v>1128</v>
      </c>
      <c r="L100" s="582" t="s">
        <v>1129</v>
      </c>
      <c r="M100" s="582"/>
      <c r="N100" s="582"/>
      <c r="O100" s="582">
        <v>3</v>
      </c>
      <c r="P100" s="582">
        <v>1</v>
      </c>
      <c r="Q100" s="582">
        <v>0</v>
      </c>
      <c r="R100" s="582">
        <v>0</v>
      </c>
      <c r="S100" s="582">
        <v>0</v>
      </c>
      <c r="T100" s="582">
        <v>0</v>
      </c>
      <c r="U100" s="582">
        <v>0</v>
      </c>
      <c r="V100" s="582">
        <v>0</v>
      </c>
      <c r="W100" s="582">
        <v>1</v>
      </c>
      <c r="X100" s="582"/>
      <c r="Y100" s="582"/>
      <c r="Z100" s="582">
        <v>5.9</v>
      </c>
      <c r="AA100" s="582"/>
      <c r="AB100" s="582"/>
      <c r="AC100" s="608">
        <v>2022</v>
      </c>
      <c r="AD100" s="627">
        <v>1</v>
      </c>
      <c r="AE100" s="551" t="s">
        <v>1130</v>
      </c>
      <c r="AF100" s="582" t="s">
        <v>1131</v>
      </c>
      <c r="AG100" s="582"/>
      <c r="AH100" s="582">
        <v>3</v>
      </c>
      <c r="AI100" s="582">
        <v>1</v>
      </c>
      <c r="AJ100" s="582">
        <v>1</v>
      </c>
      <c r="AK100" s="582" t="s">
        <v>234</v>
      </c>
      <c r="AL100" s="582" t="s">
        <v>234</v>
      </c>
      <c r="AM100" s="551"/>
      <c r="AN100" s="551"/>
      <c r="AO100" s="551"/>
      <c r="AP100" s="551"/>
    </row>
    <row r="101" spans="1:42" s="180" customFormat="1" ht="100.5" customHeight="1">
      <c r="A101" s="236" t="s">
        <v>400</v>
      </c>
      <c r="B101" s="236" t="s">
        <v>401</v>
      </c>
      <c r="C101" s="236">
        <v>13</v>
      </c>
      <c r="D101" s="236">
        <v>12582032</v>
      </c>
      <c r="E101" s="237">
        <v>0.56999999999999995</v>
      </c>
      <c r="F101" s="237">
        <v>0.22</v>
      </c>
      <c r="G101" s="238">
        <v>28554</v>
      </c>
      <c r="H101" s="239"/>
      <c r="I101" s="140" t="s">
        <v>414</v>
      </c>
      <c r="J101" s="120"/>
      <c r="K101" s="140" t="s">
        <v>415</v>
      </c>
      <c r="L101" s="140" t="s">
        <v>416</v>
      </c>
      <c r="M101" s="140">
        <v>2</v>
      </c>
      <c r="N101" s="140"/>
      <c r="O101" s="140">
        <v>4</v>
      </c>
      <c r="P101" s="140">
        <v>1</v>
      </c>
      <c r="Q101" s="140">
        <v>0</v>
      </c>
      <c r="R101" s="140">
        <v>0</v>
      </c>
      <c r="S101" s="140">
        <v>0</v>
      </c>
      <c r="T101" s="140">
        <v>0</v>
      </c>
      <c r="U101" s="140">
        <v>0</v>
      </c>
      <c r="V101" s="140">
        <v>0</v>
      </c>
      <c r="W101" s="140">
        <v>0</v>
      </c>
      <c r="X101" s="140"/>
      <c r="Y101" s="140"/>
      <c r="Z101" s="140">
        <v>5.5</v>
      </c>
      <c r="AA101" s="140"/>
      <c r="AB101" s="140"/>
      <c r="AC101" s="243">
        <v>38909</v>
      </c>
      <c r="AD101" s="481">
        <v>0</v>
      </c>
      <c r="AE101" s="198" t="s">
        <v>412</v>
      </c>
      <c r="AF101" s="140" t="s">
        <v>418</v>
      </c>
      <c r="AG101" s="140" t="s">
        <v>174</v>
      </c>
      <c r="AH101" s="140">
        <v>3</v>
      </c>
      <c r="AI101" s="140">
        <v>1</v>
      </c>
      <c r="AJ101" s="140">
        <v>1</v>
      </c>
      <c r="AK101" s="140" t="s">
        <v>348</v>
      </c>
      <c r="AL101" s="140" t="s">
        <v>153</v>
      </c>
      <c r="AM101" s="198"/>
      <c r="AN101" s="198"/>
      <c r="AO101" s="198"/>
      <c r="AP101" s="198"/>
    </row>
    <row r="102" spans="1:42" s="317" customFormat="1" ht="100.5" customHeight="1">
      <c r="A102" s="236" t="s">
        <v>463</v>
      </c>
      <c r="B102" s="236" t="s">
        <v>464</v>
      </c>
      <c r="C102" s="249">
        <v>15</v>
      </c>
      <c r="D102" s="249">
        <v>3200517</v>
      </c>
      <c r="E102" s="372">
        <v>0.6</v>
      </c>
      <c r="F102" s="372">
        <v>0.23</v>
      </c>
      <c r="G102" s="522">
        <v>29560</v>
      </c>
      <c r="H102" s="250">
        <v>4</v>
      </c>
      <c r="I102" s="251" t="s">
        <v>478</v>
      </c>
      <c r="J102" s="175"/>
      <c r="K102" s="251" t="s">
        <v>479</v>
      </c>
      <c r="L102" s="251" t="s">
        <v>480</v>
      </c>
      <c r="M102" s="251"/>
      <c r="N102" s="251"/>
      <c r="O102" s="251">
        <v>4</v>
      </c>
      <c r="P102" s="251">
        <v>1</v>
      </c>
      <c r="Q102" s="251">
        <v>0</v>
      </c>
      <c r="R102" s="251">
        <v>0</v>
      </c>
      <c r="S102" s="251">
        <v>0</v>
      </c>
      <c r="T102" s="251">
        <v>0</v>
      </c>
      <c r="U102" s="251">
        <v>0</v>
      </c>
      <c r="V102" s="251">
        <v>0</v>
      </c>
      <c r="W102" s="251">
        <v>0</v>
      </c>
      <c r="X102" s="251"/>
      <c r="Y102" s="251"/>
      <c r="Z102" s="251">
        <v>4.9000000000000004</v>
      </c>
      <c r="AA102" s="251"/>
      <c r="AB102" s="251"/>
      <c r="AC102" s="609">
        <v>43282</v>
      </c>
      <c r="AD102" s="507">
        <v>0</v>
      </c>
      <c r="AE102" s="408">
        <v>6000</v>
      </c>
      <c r="AF102" s="254">
        <v>6000</v>
      </c>
      <c r="AG102" s="254" t="s">
        <v>482</v>
      </c>
      <c r="AH102" s="251">
        <v>0</v>
      </c>
      <c r="AI102" s="251">
        <v>1</v>
      </c>
      <c r="AJ102" s="251">
        <v>1</v>
      </c>
      <c r="AK102" s="251" t="s">
        <v>483</v>
      </c>
      <c r="AL102" s="251" t="s">
        <v>174</v>
      </c>
      <c r="AM102" s="172"/>
      <c r="AN102" s="172"/>
      <c r="AO102" s="172"/>
      <c r="AP102" s="172"/>
    </row>
    <row r="103" spans="1:42" s="205" customFormat="1" ht="100.5" customHeight="1">
      <c r="A103" s="269" t="s">
        <v>608</v>
      </c>
      <c r="B103" s="269" t="s">
        <v>609</v>
      </c>
      <c r="C103" s="269">
        <v>23</v>
      </c>
      <c r="D103" s="269">
        <v>5717184</v>
      </c>
      <c r="E103" s="372">
        <v>0.64</v>
      </c>
      <c r="F103" s="372">
        <v>0.3</v>
      </c>
      <c r="G103" s="522">
        <v>32014</v>
      </c>
      <c r="H103" s="270"/>
      <c r="I103" s="204" t="s">
        <v>679</v>
      </c>
      <c r="J103" s="307" t="s">
        <v>1550</v>
      </c>
      <c r="K103" s="307" t="s">
        <v>680</v>
      </c>
      <c r="L103" s="307" t="s">
        <v>681</v>
      </c>
      <c r="M103" s="307">
        <v>0</v>
      </c>
      <c r="N103" s="307"/>
      <c r="O103" s="307">
        <v>4</v>
      </c>
      <c r="P103" s="307">
        <v>1</v>
      </c>
      <c r="Q103" s="307">
        <v>0</v>
      </c>
      <c r="R103" s="307">
        <v>0</v>
      </c>
      <c r="S103" s="307">
        <v>0</v>
      </c>
      <c r="T103" s="307">
        <v>0</v>
      </c>
      <c r="U103" s="307">
        <v>0</v>
      </c>
      <c r="V103" s="307">
        <v>0</v>
      </c>
      <c r="W103" s="307">
        <v>0</v>
      </c>
      <c r="X103" s="307"/>
      <c r="Y103" s="307"/>
      <c r="Z103" s="307">
        <v>6.1</v>
      </c>
      <c r="AA103" s="307"/>
      <c r="AB103" s="307"/>
      <c r="AC103" s="617">
        <v>2003</v>
      </c>
      <c r="AD103" s="635">
        <v>0</v>
      </c>
      <c r="AE103" s="305"/>
      <c r="AF103" s="307" t="s">
        <v>682</v>
      </c>
      <c r="AG103" s="307"/>
      <c r="AH103" s="307">
        <v>3</v>
      </c>
      <c r="AI103" s="307">
        <v>1</v>
      </c>
      <c r="AJ103" s="307">
        <v>1</v>
      </c>
      <c r="AK103" s="307" t="s">
        <v>683</v>
      </c>
      <c r="AL103" s="307" t="s">
        <v>684</v>
      </c>
    </row>
    <row r="104" spans="1:42" s="180" customFormat="1" ht="100.5" customHeight="1">
      <c r="A104" s="236" t="s">
        <v>608</v>
      </c>
      <c r="B104" s="236" t="s">
        <v>609</v>
      </c>
      <c r="C104" s="236">
        <v>23</v>
      </c>
      <c r="D104" s="236">
        <v>5717184</v>
      </c>
      <c r="E104" s="237">
        <v>0.64</v>
      </c>
      <c r="F104" s="237">
        <v>0.3</v>
      </c>
      <c r="G104" s="238">
        <v>32017</v>
      </c>
      <c r="H104" s="239"/>
      <c r="I104" s="140" t="s">
        <v>670</v>
      </c>
      <c r="J104" s="120"/>
      <c r="K104" s="140" t="s">
        <v>618</v>
      </c>
      <c r="L104" s="140" t="s">
        <v>671</v>
      </c>
      <c r="M104" s="140">
        <v>0</v>
      </c>
      <c r="N104" s="140"/>
      <c r="O104" s="140">
        <v>4</v>
      </c>
      <c r="P104" s="140">
        <v>1</v>
      </c>
      <c r="Q104" s="140">
        <v>0</v>
      </c>
      <c r="R104" s="140">
        <v>0</v>
      </c>
      <c r="S104" s="140">
        <v>0</v>
      </c>
      <c r="T104" s="140">
        <v>0</v>
      </c>
      <c r="U104" s="140">
        <v>0</v>
      </c>
      <c r="V104" s="140">
        <v>0</v>
      </c>
      <c r="W104" s="140">
        <v>1</v>
      </c>
      <c r="X104" s="140"/>
      <c r="Y104" s="140"/>
      <c r="Z104" s="140">
        <v>6.1</v>
      </c>
      <c r="AA104" s="140"/>
      <c r="AB104" s="140"/>
      <c r="AC104" s="300">
        <v>2023</v>
      </c>
      <c r="AD104" s="491">
        <v>1</v>
      </c>
      <c r="AE104" s="198"/>
      <c r="AF104" s="140" t="s">
        <v>1563</v>
      </c>
      <c r="AG104" s="140"/>
      <c r="AH104" s="140">
        <v>3</v>
      </c>
      <c r="AI104" s="140">
        <v>1</v>
      </c>
      <c r="AJ104" s="140">
        <v>1</v>
      </c>
      <c r="AK104" s="140" t="s">
        <v>234</v>
      </c>
      <c r="AL104" s="140" t="s">
        <v>626</v>
      </c>
      <c r="AM104" s="198"/>
      <c r="AN104" s="198"/>
      <c r="AO104" s="198"/>
      <c r="AP104" s="198"/>
    </row>
    <row r="105" spans="1:42" s="180" customFormat="1" ht="100.5" customHeight="1">
      <c r="A105" s="255" t="s">
        <v>781</v>
      </c>
      <c r="B105" s="255" t="s">
        <v>782</v>
      </c>
      <c r="C105" s="255">
        <v>30</v>
      </c>
      <c r="D105" s="255">
        <v>9261699</v>
      </c>
      <c r="E105" s="257">
        <v>0.63</v>
      </c>
      <c r="F105" s="257">
        <v>0.34</v>
      </c>
      <c r="G105" s="258">
        <v>35118</v>
      </c>
      <c r="H105" s="259"/>
      <c r="I105" s="377" t="s">
        <v>794</v>
      </c>
      <c r="J105" s="86"/>
      <c r="K105" s="55" t="s">
        <v>795</v>
      </c>
      <c r="L105" s="55" t="s">
        <v>796</v>
      </c>
      <c r="M105" s="55"/>
      <c r="N105" s="55"/>
      <c r="O105" s="55">
        <v>4</v>
      </c>
      <c r="P105" s="55">
        <v>1</v>
      </c>
      <c r="Q105" s="55">
        <v>0</v>
      </c>
      <c r="R105" s="55">
        <v>0</v>
      </c>
      <c r="S105" s="55">
        <v>0</v>
      </c>
      <c r="T105" s="55">
        <v>0</v>
      </c>
      <c r="U105" s="55">
        <v>0</v>
      </c>
      <c r="V105" s="55">
        <v>0</v>
      </c>
      <c r="W105" s="55">
        <v>0</v>
      </c>
      <c r="X105" s="55"/>
      <c r="Y105" s="55"/>
      <c r="Z105" s="55">
        <v>5.3</v>
      </c>
      <c r="AA105" s="55"/>
      <c r="AB105" s="55"/>
      <c r="AC105" s="96">
        <v>2009</v>
      </c>
      <c r="AD105" s="466">
        <v>0</v>
      </c>
      <c r="AE105" s="198"/>
      <c r="AF105" s="55" t="s">
        <v>797</v>
      </c>
      <c r="AG105" s="55"/>
      <c r="AH105" s="55">
        <v>3</v>
      </c>
      <c r="AI105" s="55">
        <v>1</v>
      </c>
      <c r="AJ105" s="55">
        <v>1</v>
      </c>
      <c r="AK105" s="55" t="s">
        <v>798</v>
      </c>
      <c r="AL105" s="755" t="s">
        <v>1650</v>
      </c>
    </row>
    <row r="106" spans="1:42" s="180" customFormat="1" ht="100.5" customHeight="1">
      <c r="A106" s="255" t="s">
        <v>848</v>
      </c>
      <c r="B106" s="255" t="s">
        <v>849</v>
      </c>
      <c r="C106" s="255">
        <v>32</v>
      </c>
      <c r="D106" s="255">
        <v>19677151</v>
      </c>
      <c r="E106" s="180">
        <v>54</v>
      </c>
      <c r="F106" s="180">
        <v>29</v>
      </c>
      <c r="G106" s="180">
        <v>30951</v>
      </c>
      <c r="H106" s="259"/>
      <c r="I106" s="390" t="s">
        <v>885</v>
      </c>
      <c r="J106" s="91" t="s">
        <v>1601</v>
      </c>
      <c r="K106" s="91" t="s">
        <v>886</v>
      </c>
      <c r="L106" s="90" t="s">
        <v>887</v>
      </c>
      <c r="M106" s="90"/>
      <c r="N106" s="90"/>
      <c r="O106" s="90">
        <v>4</v>
      </c>
      <c r="P106" s="90">
        <v>1</v>
      </c>
      <c r="Q106" s="90">
        <v>0</v>
      </c>
      <c r="R106" s="90">
        <v>0</v>
      </c>
      <c r="S106" s="90">
        <v>0</v>
      </c>
      <c r="T106" s="90">
        <v>0</v>
      </c>
      <c r="U106" s="90">
        <v>0</v>
      </c>
      <c r="V106" s="90">
        <v>0</v>
      </c>
      <c r="W106" s="90">
        <v>0</v>
      </c>
      <c r="X106" s="90"/>
      <c r="Y106" s="90"/>
      <c r="Z106" s="90">
        <v>5.7</v>
      </c>
      <c r="AA106" s="90"/>
      <c r="AB106" s="90"/>
      <c r="AC106" s="394">
        <v>2016</v>
      </c>
      <c r="AD106" s="504">
        <v>0</v>
      </c>
      <c r="AE106" s="395">
        <v>8000</v>
      </c>
      <c r="AF106" s="91" t="s">
        <v>888</v>
      </c>
      <c r="AG106" s="91" t="s">
        <v>174</v>
      </c>
      <c r="AH106" s="91">
        <v>3</v>
      </c>
      <c r="AI106" s="91">
        <v>1</v>
      </c>
      <c r="AJ106" s="91">
        <v>1</v>
      </c>
      <c r="AK106" s="91" t="s">
        <v>889</v>
      </c>
      <c r="AL106" s="91" t="s">
        <v>890</v>
      </c>
    </row>
    <row r="107" spans="1:42" s="180" customFormat="1" ht="100.5" customHeight="1">
      <c r="A107" s="275" t="s">
        <v>1042</v>
      </c>
      <c r="B107" s="275" t="s">
        <v>1043</v>
      </c>
      <c r="C107" s="275">
        <v>42</v>
      </c>
      <c r="D107" s="275">
        <v>7051339</v>
      </c>
      <c r="E107" s="153">
        <v>53</v>
      </c>
      <c r="F107" s="153">
        <v>18</v>
      </c>
      <c r="G107" s="153">
        <v>26852</v>
      </c>
      <c r="H107" s="153">
        <v>2</v>
      </c>
      <c r="I107" s="23" t="s">
        <v>1050</v>
      </c>
      <c r="J107" s="17"/>
      <c r="K107" s="23" t="s">
        <v>1051</v>
      </c>
      <c r="L107" s="23" t="s">
        <v>1052</v>
      </c>
      <c r="M107" s="23"/>
      <c r="N107" s="23"/>
      <c r="O107" s="23">
        <v>4</v>
      </c>
      <c r="P107" s="23">
        <v>1</v>
      </c>
      <c r="Q107" s="23">
        <v>0</v>
      </c>
      <c r="R107" s="23">
        <v>0</v>
      </c>
      <c r="S107" s="23">
        <v>0</v>
      </c>
      <c r="T107" s="23">
        <v>0</v>
      </c>
      <c r="U107" s="23">
        <v>0</v>
      </c>
      <c r="V107" s="23">
        <v>0</v>
      </c>
      <c r="W107" s="23">
        <v>0</v>
      </c>
      <c r="X107" s="23"/>
      <c r="Y107" s="23"/>
      <c r="Z107" s="23">
        <v>5.9</v>
      </c>
      <c r="AA107" s="23"/>
      <c r="AB107" s="23"/>
      <c r="AC107" s="281">
        <v>2013</v>
      </c>
      <c r="AD107" s="467">
        <v>0</v>
      </c>
      <c r="AE107" s="198"/>
      <c r="AF107" s="23" t="s">
        <v>1053</v>
      </c>
      <c r="AG107" s="23"/>
      <c r="AH107" s="23">
        <v>3</v>
      </c>
      <c r="AI107" s="23">
        <v>1</v>
      </c>
      <c r="AJ107" s="23">
        <v>1</v>
      </c>
      <c r="AK107" s="23" t="s">
        <v>234</v>
      </c>
      <c r="AL107" s="23" t="s">
        <v>1049</v>
      </c>
      <c r="AM107" s="153"/>
      <c r="AN107" s="153"/>
      <c r="AO107" s="153"/>
      <c r="AP107" s="153"/>
    </row>
    <row r="108" spans="1:42" s="180" customFormat="1" ht="100.5" customHeight="1">
      <c r="A108" s="236" t="s">
        <v>1054</v>
      </c>
      <c r="B108" s="236" t="s">
        <v>1055</v>
      </c>
      <c r="C108" s="236">
        <v>43</v>
      </c>
      <c r="D108" s="236">
        <v>30029572</v>
      </c>
      <c r="E108" s="198">
        <v>52</v>
      </c>
      <c r="F108" s="198">
        <v>20</v>
      </c>
      <c r="G108" s="198">
        <v>26273</v>
      </c>
      <c r="H108" s="198"/>
      <c r="I108" s="140" t="s">
        <v>1067</v>
      </c>
      <c r="J108" s="126"/>
      <c r="K108" s="126" t="s">
        <v>1068</v>
      </c>
      <c r="L108" s="126" t="s">
        <v>1069</v>
      </c>
      <c r="M108" s="126"/>
      <c r="N108" s="126"/>
      <c r="O108" s="126">
        <v>4</v>
      </c>
      <c r="P108" s="126">
        <v>1</v>
      </c>
      <c r="Q108" s="126">
        <v>0</v>
      </c>
      <c r="R108" s="126">
        <v>0</v>
      </c>
      <c r="S108" s="126">
        <v>0</v>
      </c>
      <c r="T108" s="126">
        <v>0</v>
      </c>
      <c r="U108" s="126">
        <v>0</v>
      </c>
      <c r="V108" s="126">
        <v>0</v>
      </c>
      <c r="W108" s="126">
        <v>0</v>
      </c>
      <c r="X108" s="126"/>
      <c r="Y108" s="126"/>
      <c r="Z108" s="126">
        <v>4.8</v>
      </c>
      <c r="AA108" s="126"/>
      <c r="AB108" s="126"/>
      <c r="AC108" s="268">
        <v>2013</v>
      </c>
      <c r="AD108" s="485">
        <v>0</v>
      </c>
      <c r="AE108" s="198"/>
      <c r="AF108" s="126" t="s">
        <v>1070</v>
      </c>
      <c r="AG108" s="126"/>
      <c r="AH108" s="126">
        <v>3</v>
      </c>
      <c r="AI108" s="126">
        <v>1</v>
      </c>
      <c r="AJ108" s="126">
        <v>1</v>
      </c>
      <c r="AK108" s="126" t="s">
        <v>174</v>
      </c>
      <c r="AL108" s="141" t="s">
        <v>1773</v>
      </c>
      <c r="AM108" s="198"/>
      <c r="AN108" s="198"/>
      <c r="AO108" s="198"/>
      <c r="AP108" s="198"/>
    </row>
    <row r="109" spans="1:42" s="190" customFormat="1" ht="100.5" customHeight="1">
      <c r="A109" s="236" t="s">
        <v>400</v>
      </c>
      <c r="B109" s="236" t="s">
        <v>401</v>
      </c>
      <c r="C109" s="249">
        <v>13</v>
      </c>
      <c r="D109" s="269">
        <v>12582032</v>
      </c>
      <c r="E109" s="372">
        <v>0.56999999999999995</v>
      </c>
      <c r="F109" s="372">
        <v>0.22</v>
      </c>
      <c r="G109" s="522">
        <v>28555</v>
      </c>
      <c r="H109" s="270"/>
      <c r="I109" s="584" t="s">
        <v>403</v>
      </c>
      <c r="J109" s="201"/>
      <c r="K109" s="584" t="s">
        <v>404</v>
      </c>
      <c r="L109" s="584" t="s">
        <v>405</v>
      </c>
      <c r="M109" s="584">
        <v>2</v>
      </c>
      <c r="N109" s="584"/>
      <c r="O109" s="584">
        <v>5</v>
      </c>
      <c r="P109" s="584">
        <v>1</v>
      </c>
      <c r="Q109" s="584">
        <v>0</v>
      </c>
      <c r="R109" s="584">
        <v>0</v>
      </c>
      <c r="S109" s="584">
        <v>0</v>
      </c>
      <c r="T109" s="584">
        <v>0</v>
      </c>
      <c r="U109" s="584">
        <v>0</v>
      </c>
      <c r="V109" s="584">
        <v>0</v>
      </c>
      <c r="W109" s="584">
        <v>0</v>
      </c>
      <c r="X109" s="584"/>
      <c r="Y109" s="584"/>
      <c r="Z109" s="584">
        <v>5.5</v>
      </c>
      <c r="AA109" s="584"/>
      <c r="AB109" s="584"/>
      <c r="AC109" s="437">
        <v>2019</v>
      </c>
      <c r="AD109" s="508">
        <v>0</v>
      </c>
      <c r="AE109" s="205" t="s">
        <v>406</v>
      </c>
      <c r="AF109" s="204" t="s">
        <v>406</v>
      </c>
      <c r="AG109" s="204" t="s">
        <v>174</v>
      </c>
      <c r="AH109" s="204">
        <v>3</v>
      </c>
      <c r="AI109" s="204">
        <v>1</v>
      </c>
      <c r="AJ109" s="204">
        <v>1</v>
      </c>
      <c r="AK109" s="204" t="s">
        <v>407</v>
      </c>
      <c r="AL109" s="204" t="s">
        <v>408</v>
      </c>
      <c r="AM109" s="205"/>
      <c r="AN109" s="205"/>
      <c r="AO109" s="205"/>
      <c r="AP109" s="205"/>
    </row>
    <row r="110" spans="1:42" s="198" customFormat="1" ht="100.5" customHeight="1">
      <c r="A110" s="236" t="s">
        <v>608</v>
      </c>
      <c r="B110" s="236" t="s">
        <v>609</v>
      </c>
      <c r="C110" s="236">
        <v>23</v>
      </c>
      <c r="D110" s="236">
        <v>5717184</v>
      </c>
      <c r="E110" s="237">
        <v>0.64</v>
      </c>
      <c r="F110" s="237">
        <v>0.3</v>
      </c>
      <c r="G110" s="238">
        <v>32020</v>
      </c>
      <c r="H110" s="239"/>
      <c r="I110" s="140" t="s">
        <v>650</v>
      </c>
      <c r="J110" s="120"/>
      <c r="K110" s="140" t="s">
        <v>618</v>
      </c>
      <c r="L110" s="140" t="s">
        <v>651</v>
      </c>
      <c r="M110" s="140">
        <v>0</v>
      </c>
      <c r="N110" s="140"/>
      <c r="O110" s="140">
        <v>5</v>
      </c>
      <c r="P110" s="140">
        <v>0</v>
      </c>
      <c r="Q110" s="140">
        <v>1</v>
      </c>
      <c r="R110" s="140">
        <v>0</v>
      </c>
      <c r="S110" s="140">
        <v>0</v>
      </c>
      <c r="T110" s="140">
        <v>0</v>
      </c>
      <c r="U110" s="140">
        <v>0</v>
      </c>
      <c r="V110" s="140">
        <v>0</v>
      </c>
      <c r="W110" s="140">
        <v>1</v>
      </c>
      <c r="X110" s="140"/>
      <c r="Y110" s="140"/>
      <c r="Z110" s="140">
        <v>6.1</v>
      </c>
      <c r="AA110" s="140"/>
      <c r="AB110" s="140"/>
      <c r="AC110" s="300">
        <v>2021</v>
      </c>
      <c r="AD110" s="491">
        <v>1</v>
      </c>
      <c r="AF110" s="135" t="s">
        <v>1570</v>
      </c>
      <c r="AG110" s="135"/>
      <c r="AH110" s="135">
        <v>3</v>
      </c>
      <c r="AI110" s="135">
        <v>1</v>
      </c>
      <c r="AJ110" s="135">
        <v>1</v>
      </c>
      <c r="AK110" s="140" t="s">
        <v>234</v>
      </c>
      <c r="AL110" s="140" t="s">
        <v>635</v>
      </c>
    </row>
    <row r="111" spans="1:42" s="198" customFormat="1" ht="100.5" customHeight="1">
      <c r="A111" s="236" t="s">
        <v>608</v>
      </c>
      <c r="B111" s="236" t="s">
        <v>609</v>
      </c>
      <c r="C111" s="236">
        <v>23</v>
      </c>
      <c r="D111" s="236">
        <v>5717184</v>
      </c>
      <c r="E111" s="237">
        <v>0.64</v>
      </c>
      <c r="F111" s="237">
        <v>0.3</v>
      </c>
      <c r="G111" s="238">
        <v>32024</v>
      </c>
      <c r="H111" s="239"/>
      <c r="I111" s="140" t="s">
        <v>646</v>
      </c>
      <c r="J111" s="140"/>
      <c r="K111" s="140" t="s">
        <v>647</v>
      </c>
      <c r="L111" s="140" t="s">
        <v>648</v>
      </c>
      <c r="M111" s="140">
        <v>0</v>
      </c>
      <c r="N111" s="140"/>
      <c r="O111" s="140">
        <v>5</v>
      </c>
      <c r="P111" s="140">
        <v>1</v>
      </c>
      <c r="Q111" s="140">
        <v>1</v>
      </c>
      <c r="R111" s="140">
        <v>0</v>
      </c>
      <c r="S111" s="140">
        <v>0</v>
      </c>
      <c r="T111" s="140">
        <v>0</v>
      </c>
      <c r="U111" s="140">
        <v>0</v>
      </c>
      <c r="V111" s="140">
        <v>0</v>
      </c>
      <c r="W111" s="140">
        <v>1</v>
      </c>
      <c r="X111" s="140"/>
      <c r="Y111" s="140"/>
      <c r="Z111" s="140">
        <v>6.1</v>
      </c>
      <c r="AA111" s="140"/>
      <c r="AB111" s="140"/>
      <c r="AC111" s="331"/>
      <c r="AD111" s="495"/>
      <c r="AF111" s="135" t="s">
        <v>1579</v>
      </c>
      <c r="AG111" s="135"/>
      <c r="AH111" s="135">
        <v>3</v>
      </c>
      <c r="AI111" s="135">
        <v>1</v>
      </c>
      <c r="AJ111" s="135">
        <v>1</v>
      </c>
      <c r="AK111" s="140" t="s">
        <v>234</v>
      </c>
      <c r="AL111" s="140" t="s">
        <v>616</v>
      </c>
    </row>
    <row r="112" spans="1:42" s="198" customFormat="1" ht="100.5" customHeight="1">
      <c r="A112" s="236" t="s">
        <v>608</v>
      </c>
      <c r="B112" s="236" t="s">
        <v>609</v>
      </c>
      <c r="C112" s="236">
        <v>23</v>
      </c>
      <c r="D112" s="236">
        <v>5717184</v>
      </c>
      <c r="E112" s="237">
        <v>0.64</v>
      </c>
      <c r="F112" s="237">
        <v>0.3</v>
      </c>
      <c r="G112" s="238">
        <v>32025</v>
      </c>
      <c r="H112" s="239"/>
      <c r="I112" s="140" t="s">
        <v>675</v>
      </c>
      <c r="J112" s="120"/>
      <c r="K112" s="140" t="s">
        <v>676</v>
      </c>
      <c r="L112" s="140" t="s">
        <v>677</v>
      </c>
      <c r="M112" s="140">
        <v>0</v>
      </c>
      <c r="N112" s="140"/>
      <c r="O112" s="140">
        <v>5</v>
      </c>
      <c r="P112" s="140">
        <v>1</v>
      </c>
      <c r="Q112" s="140">
        <v>1</v>
      </c>
      <c r="R112" s="140">
        <v>0</v>
      </c>
      <c r="S112" s="140">
        <v>0</v>
      </c>
      <c r="T112" s="140">
        <v>0</v>
      </c>
      <c r="U112" s="140">
        <v>0</v>
      </c>
      <c r="V112" s="140">
        <v>0</v>
      </c>
      <c r="W112" s="140">
        <v>1</v>
      </c>
      <c r="X112" s="140"/>
      <c r="Y112" s="140"/>
      <c r="Z112" s="140">
        <v>6.1</v>
      </c>
      <c r="AA112" s="140"/>
      <c r="AB112" s="140"/>
      <c r="AC112" s="300">
        <v>2003</v>
      </c>
      <c r="AD112" s="491">
        <v>0</v>
      </c>
      <c r="AF112" s="135" t="s">
        <v>1582</v>
      </c>
      <c r="AG112" s="135"/>
      <c r="AH112" s="135">
        <v>3</v>
      </c>
      <c r="AI112" s="135">
        <v>1</v>
      </c>
      <c r="AJ112" s="135">
        <v>1</v>
      </c>
      <c r="AK112" s="140" t="s">
        <v>234</v>
      </c>
      <c r="AL112" s="140" t="s">
        <v>616</v>
      </c>
    </row>
    <row r="113" spans="1:42" s="198" customFormat="1" ht="100.5" customHeight="1">
      <c r="A113" s="236" t="s">
        <v>608</v>
      </c>
      <c r="B113" s="236" t="s">
        <v>609</v>
      </c>
      <c r="C113" s="236">
        <v>23</v>
      </c>
      <c r="D113" s="236">
        <v>5717184</v>
      </c>
      <c r="E113" s="237">
        <v>0.64</v>
      </c>
      <c r="F113" s="237">
        <v>0.3</v>
      </c>
      <c r="G113" s="238">
        <v>32026</v>
      </c>
      <c r="H113" s="239"/>
      <c r="I113" s="140" t="s">
        <v>653</v>
      </c>
      <c r="J113" s="120"/>
      <c r="K113" s="140" t="s">
        <v>654</v>
      </c>
      <c r="L113" s="140" t="s">
        <v>655</v>
      </c>
      <c r="M113" s="140">
        <v>0</v>
      </c>
      <c r="N113" s="140"/>
      <c r="O113" s="140">
        <v>5</v>
      </c>
      <c r="P113" s="140">
        <v>1</v>
      </c>
      <c r="Q113" s="140">
        <v>1</v>
      </c>
      <c r="R113" s="140">
        <v>0</v>
      </c>
      <c r="S113" s="140">
        <v>0</v>
      </c>
      <c r="T113" s="140">
        <v>0</v>
      </c>
      <c r="U113" s="140">
        <v>0</v>
      </c>
      <c r="V113" s="140">
        <v>0</v>
      </c>
      <c r="W113" s="140">
        <v>0</v>
      </c>
      <c r="X113" s="140"/>
      <c r="Y113" s="140"/>
      <c r="Z113" s="140">
        <v>6.1</v>
      </c>
      <c r="AA113" s="140"/>
      <c r="AB113" s="140"/>
      <c r="AC113" s="300">
        <v>2021</v>
      </c>
      <c r="AD113" s="491">
        <v>1</v>
      </c>
      <c r="AF113" s="135" t="s">
        <v>1585</v>
      </c>
      <c r="AG113" s="135"/>
      <c r="AH113" s="135">
        <v>3</v>
      </c>
      <c r="AI113" s="135">
        <v>1</v>
      </c>
      <c r="AJ113" s="135">
        <v>1</v>
      </c>
      <c r="AK113" s="140" t="s">
        <v>234</v>
      </c>
      <c r="AL113" s="140" t="s">
        <v>616</v>
      </c>
    </row>
    <row r="114" spans="1:42" s="172" customFormat="1" ht="100.5" customHeight="1">
      <c r="A114" s="255" t="s">
        <v>781</v>
      </c>
      <c r="B114" s="255" t="s">
        <v>782</v>
      </c>
      <c r="C114" s="315">
        <v>30</v>
      </c>
      <c r="D114" s="315">
        <v>9261699</v>
      </c>
      <c r="E114" s="316">
        <v>0.63</v>
      </c>
      <c r="F114" s="316">
        <v>0.34</v>
      </c>
      <c r="G114" s="233">
        <v>35122</v>
      </c>
      <c r="H114" s="318"/>
      <c r="I114" s="377" t="s">
        <v>783</v>
      </c>
      <c r="J114" s="414"/>
      <c r="K114" s="234" t="s">
        <v>784</v>
      </c>
      <c r="L114" s="234" t="s">
        <v>785</v>
      </c>
      <c r="M114" s="234"/>
      <c r="N114" s="234"/>
      <c r="O114" s="234">
        <v>5</v>
      </c>
      <c r="P114" s="234">
        <v>1</v>
      </c>
      <c r="Q114" s="234">
        <v>0</v>
      </c>
      <c r="R114" s="234">
        <v>0</v>
      </c>
      <c r="S114" s="234">
        <v>0</v>
      </c>
      <c r="T114" s="234">
        <v>0</v>
      </c>
      <c r="U114" s="234">
        <v>0</v>
      </c>
      <c r="V114" s="234">
        <v>0</v>
      </c>
      <c r="W114" s="234">
        <v>0</v>
      </c>
      <c r="X114" s="234"/>
      <c r="Y114" s="234"/>
      <c r="Z114" s="234">
        <v>5.3</v>
      </c>
      <c r="AA114" s="234"/>
      <c r="AB114" s="234"/>
      <c r="AC114" s="298">
        <v>2023</v>
      </c>
      <c r="AD114" s="490">
        <v>1</v>
      </c>
      <c r="AE114" s="341"/>
      <c r="AF114" s="234" t="s">
        <v>1660</v>
      </c>
      <c r="AG114" s="234"/>
      <c r="AH114" s="234">
        <v>4</v>
      </c>
      <c r="AI114" s="234">
        <v>2</v>
      </c>
      <c r="AJ114" s="234">
        <v>1</v>
      </c>
      <c r="AK114" s="234" t="s">
        <v>787</v>
      </c>
      <c r="AL114" s="234" t="s">
        <v>234</v>
      </c>
      <c r="AM114" s="317"/>
      <c r="AN114" s="317"/>
      <c r="AO114" s="317"/>
      <c r="AP114" s="317"/>
    </row>
    <row r="115" spans="1:42" s="180" customFormat="1" ht="100.5" customHeight="1">
      <c r="A115" s="236" t="s">
        <v>909</v>
      </c>
      <c r="B115" s="236" t="s">
        <v>910</v>
      </c>
      <c r="C115" s="236">
        <v>33</v>
      </c>
      <c r="D115" s="236">
        <v>10698973</v>
      </c>
      <c r="E115" s="333">
        <v>0.55000000000000004</v>
      </c>
      <c r="F115" s="333">
        <v>0.26</v>
      </c>
      <c r="G115" s="334">
        <v>29619</v>
      </c>
      <c r="H115" s="239"/>
      <c r="I115" s="140" t="s">
        <v>917</v>
      </c>
      <c r="J115" s="279"/>
      <c r="K115" s="140" t="s">
        <v>918</v>
      </c>
      <c r="L115" s="140" t="s">
        <v>919</v>
      </c>
      <c r="M115" s="140"/>
      <c r="N115" s="140"/>
      <c r="O115" s="140">
        <v>5</v>
      </c>
      <c r="P115" s="140">
        <v>1</v>
      </c>
      <c r="Q115" s="140">
        <v>0</v>
      </c>
      <c r="R115" s="140">
        <v>0</v>
      </c>
      <c r="S115" s="140">
        <v>0</v>
      </c>
      <c r="T115" s="140">
        <v>0</v>
      </c>
      <c r="U115" s="140">
        <v>0</v>
      </c>
      <c r="V115" s="140">
        <v>1</v>
      </c>
      <c r="W115" s="140">
        <v>1</v>
      </c>
      <c r="X115" s="140"/>
      <c r="Y115" s="140"/>
      <c r="Z115" s="140">
        <v>5.4</v>
      </c>
      <c r="AA115" s="140"/>
      <c r="AB115" s="140"/>
      <c r="AC115" s="331"/>
      <c r="AD115" s="495"/>
      <c r="AE115" s="293"/>
      <c r="AF115" s="140" t="s">
        <v>920</v>
      </c>
      <c r="AG115" s="140"/>
      <c r="AH115" s="140">
        <v>3</v>
      </c>
      <c r="AI115" s="140">
        <v>3</v>
      </c>
      <c r="AJ115" s="140">
        <v>0</v>
      </c>
      <c r="AK115" s="279" t="s">
        <v>304</v>
      </c>
      <c r="AL115" s="140" t="s">
        <v>921</v>
      </c>
      <c r="AM115" s="198"/>
      <c r="AN115" s="198"/>
      <c r="AO115" s="198"/>
      <c r="AP115" s="198"/>
    </row>
    <row r="116" spans="1:42" s="180" customFormat="1" ht="100.5" customHeight="1">
      <c r="A116" s="236" t="s">
        <v>958</v>
      </c>
      <c r="B116" s="236" t="s">
        <v>959</v>
      </c>
      <c r="C116" s="236">
        <v>37</v>
      </c>
      <c r="D116" s="236">
        <v>4240137</v>
      </c>
      <c r="E116" s="198">
        <v>53</v>
      </c>
      <c r="F116" s="198">
        <v>21</v>
      </c>
      <c r="G116" s="198">
        <v>26504</v>
      </c>
      <c r="H116" s="198"/>
      <c r="I116" s="293" t="s">
        <v>968</v>
      </c>
      <c r="J116" s="405"/>
      <c r="K116" s="293" t="s">
        <v>969</v>
      </c>
      <c r="L116" s="293" t="s">
        <v>970</v>
      </c>
      <c r="M116" s="293"/>
      <c r="N116" s="293"/>
      <c r="O116" s="293">
        <v>5</v>
      </c>
      <c r="P116" s="293">
        <v>1</v>
      </c>
      <c r="Q116" s="293">
        <v>0</v>
      </c>
      <c r="R116" s="293">
        <v>0</v>
      </c>
      <c r="S116" s="293">
        <v>0</v>
      </c>
      <c r="T116" s="293">
        <v>0</v>
      </c>
      <c r="U116" s="293">
        <v>0</v>
      </c>
      <c r="V116" s="293">
        <v>0</v>
      </c>
      <c r="W116" s="293">
        <v>1</v>
      </c>
      <c r="X116" s="293"/>
      <c r="Y116" s="293"/>
      <c r="Z116" s="293">
        <v>4.8</v>
      </c>
      <c r="AA116" s="293"/>
      <c r="AB116" s="293"/>
      <c r="AC116" s="406">
        <v>2021</v>
      </c>
      <c r="AD116" s="506">
        <v>1</v>
      </c>
      <c r="AE116" s="406" t="s">
        <v>971</v>
      </c>
      <c r="AF116" s="406" t="s">
        <v>972</v>
      </c>
      <c r="AG116" s="406" t="s">
        <v>174</v>
      </c>
      <c r="AH116" s="406">
        <v>3</v>
      </c>
      <c r="AI116" s="406">
        <v>2</v>
      </c>
      <c r="AJ116" s="406">
        <v>0</v>
      </c>
      <c r="AK116" s="406" t="s">
        <v>973</v>
      </c>
      <c r="AL116" s="406" t="s">
        <v>974</v>
      </c>
      <c r="AM116" s="198"/>
      <c r="AN116" s="198"/>
      <c r="AO116" s="198"/>
      <c r="AP116" s="198"/>
    </row>
    <row r="117" spans="1:42" s="180" customFormat="1" ht="100.5" customHeight="1">
      <c r="A117" s="12" t="s">
        <v>156</v>
      </c>
      <c r="B117" s="12" t="s">
        <v>157</v>
      </c>
      <c r="C117" s="12">
        <v>5</v>
      </c>
      <c r="D117" s="12">
        <v>39029342</v>
      </c>
      <c r="E117" s="13">
        <v>0.46</v>
      </c>
      <c r="F117" s="13">
        <v>0.14000000000000001</v>
      </c>
      <c r="G117" s="53">
        <v>21127</v>
      </c>
      <c r="H117" s="15"/>
      <c r="I117" s="59" t="s">
        <v>169</v>
      </c>
      <c r="J117" s="17"/>
      <c r="K117" s="16" t="s">
        <v>170</v>
      </c>
      <c r="L117" s="16" t="s">
        <v>171</v>
      </c>
      <c r="M117" s="16">
        <v>2</v>
      </c>
      <c r="N117" s="16"/>
      <c r="O117" s="16">
        <v>6</v>
      </c>
      <c r="P117" s="16">
        <v>1</v>
      </c>
      <c r="Q117" s="16">
        <v>0</v>
      </c>
      <c r="R117" s="16">
        <v>0</v>
      </c>
      <c r="S117" s="16">
        <v>0</v>
      </c>
      <c r="T117" s="16">
        <v>0</v>
      </c>
      <c r="U117" s="16">
        <v>0</v>
      </c>
      <c r="V117" s="16">
        <v>0</v>
      </c>
      <c r="W117" s="16">
        <v>0</v>
      </c>
      <c r="X117" s="16"/>
      <c r="Y117" s="16"/>
      <c r="Z117" s="16">
        <v>4.3</v>
      </c>
      <c r="AA117" s="16"/>
      <c r="AB117" s="16"/>
      <c r="AC117" s="89">
        <v>2002</v>
      </c>
      <c r="AD117" s="460">
        <v>0</v>
      </c>
      <c r="AE117" s="87" t="s">
        <v>173</v>
      </c>
      <c r="AF117" s="92">
        <v>250000</v>
      </c>
      <c r="AG117" s="16" t="s">
        <v>174</v>
      </c>
      <c r="AH117" s="16">
        <v>3</v>
      </c>
      <c r="AI117" s="16">
        <v>5</v>
      </c>
      <c r="AJ117" s="16">
        <v>0</v>
      </c>
      <c r="AK117" s="16" t="s">
        <v>175</v>
      </c>
      <c r="AL117" s="16" t="s">
        <v>176</v>
      </c>
      <c r="AM117" s="24"/>
      <c r="AN117" s="24"/>
      <c r="AO117" s="24"/>
      <c r="AP117" s="24"/>
    </row>
    <row r="118" spans="1:42" s="180" customFormat="1" ht="100.5" customHeight="1">
      <c r="A118" s="115" t="s">
        <v>235</v>
      </c>
      <c r="B118" s="115" t="s">
        <v>236</v>
      </c>
      <c r="C118" s="129">
        <v>6</v>
      </c>
      <c r="D118" s="129">
        <v>5839926</v>
      </c>
      <c r="E118" s="116">
        <v>0.49</v>
      </c>
      <c r="F118" s="116">
        <v>0.23</v>
      </c>
      <c r="G118" s="117">
        <v>26425</v>
      </c>
      <c r="H118" s="118"/>
      <c r="I118" s="119" t="s">
        <v>237</v>
      </c>
      <c r="J118" s="125"/>
      <c r="K118" s="119" t="s">
        <v>238</v>
      </c>
      <c r="L118" s="126" t="s">
        <v>239</v>
      </c>
      <c r="M118" s="126">
        <v>2</v>
      </c>
      <c r="N118" s="126"/>
      <c r="O118" s="126">
        <v>6</v>
      </c>
      <c r="P118" s="126">
        <v>1</v>
      </c>
      <c r="Q118" s="126">
        <v>0</v>
      </c>
      <c r="R118" s="126">
        <v>0</v>
      </c>
      <c r="S118" s="126">
        <v>0</v>
      </c>
      <c r="T118" s="126">
        <v>0</v>
      </c>
      <c r="U118" s="126">
        <v>0</v>
      </c>
      <c r="V118" s="126">
        <v>0</v>
      </c>
      <c r="W118" s="126">
        <v>0</v>
      </c>
      <c r="X118" s="126"/>
      <c r="Y118" s="126"/>
      <c r="Z118" s="126">
        <v>4.5999999999999996</v>
      </c>
      <c r="AA118" s="126"/>
      <c r="AB118" s="126"/>
      <c r="AC118" s="121">
        <v>2001</v>
      </c>
      <c r="AD118" s="469">
        <v>0</v>
      </c>
      <c r="AE118" s="132" t="s">
        <v>240</v>
      </c>
      <c r="AF118" s="133" t="s">
        <v>1350</v>
      </c>
      <c r="AG118" s="133" t="s">
        <v>242</v>
      </c>
      <c r="AH118" s="133">
        <v>3</v>
      </c>
      <c r="AI118" s="133">
        <v>2</v>
      </c>
      <c r="AJ118" s="133">
        <v>0</v>
      </c>
      <c r="AK118" s="126" t="s">
        <v>243</v>
      </c>
      <c r="AL118" s="753" t="s">
        <v>244</v>
      </c>
      <c r="AM118" s="134"/>
      <c r="AN118" s="134"/>
      <c r="AO118" s="134"/>
      <c r="AP118" s="134"/>
    </row>
    <row r="119" spans="1:42" s="180" customFormat="1" ht="100.5" customHeight="1">
      <c r="A119" s="191" t="s">
        <v>325</v>
      </c>
      <c r="B119" s="191" t="s">
        <v>326</v>
      </c>
      <c r="C119" s="191">
        <v>9</v>
      </c>
      <c r="D119" s="191">
        <v>22244823</v>
      </c>
      <c r="E119" s="192">
        <v>0.47</v>
      </c>
      <c r="F119" s="192">
        <v>0.14000000000000001</v>
      </c>
      <c r="G119" s="193">
        <v>24456</v>
      </c>
      <c r="H119" s="194"/>
      <c r="I119" s="195" t="s">
        <v>333</v>
      </c>
      <c r="J119" s="303"/>
      <c r="K119" s="195" t="s">
        <v>334</v>
      </c>
      <c r="L119" s="195" t="s">
        <v>335</v>
      </c>
      <c r="M119" s="195">
        <v>2</v>
      </c>
      <c r="N119" s="195"/>
      <c r="O119" s="195">
        <v>6</v>
      </c>
      <c r="P119" s="195">
        <v>1</v>
      </c>
      <c r="Q119" s="195">
        <v>0</v>
      </c>
      <c r="R119" s="195">
        <v>0</v>
      </c>
      <c r="S119" s="195">
        <v>0</v>
      </c>
      <c r="T119" s="195">
        <v>0</v>
      </c>
      <c r="U119" s="195">
        <v>0</v>
      </c>
      <c r="V119" s="195">
        <v>0</v>
      </c>
      <c r="W119" s="195">
        <v>1</v>
      </c>
      <c r="X119" s="195"/>
      <c r="Y119" s="195"/>
      <c r="Z119" s="195">
        <v>5.2</v>
      </c>
      <c r="AA119" s="195"/>
      <c r="AB119" s="195"/>
      <c r="AC119" s="196">
        <v>2019</v>
      </c>
      <c r="AD119" s="474">
        <v>0</v>
      </c>
      <c r="AE119" s="193">
        <v>50000</v>
      </c>
      <c r="AF119" s="197">
        <v>250000</v>
      </c>
      <c r="AG119" s="195" t="s">
        <v>174</v>
      </c>
      <c r="AH119" s="195">
        <v>3</v>
      </c>
      <c r="AI119" s="195">
        <v>1</v>
      </c>
      <c r="AJ119" s="195">
        <v>1</v>
      </c>
      <c r="AK119" s="195" t="s">
        <v>336</v>
      </c>
      <c r="AL119" s="195" t="s">
        <v>337</v>
      </c>
      <c r="AM119" s="198"/>
      <c r="AN119" s="198"/>
      <c r="AO119" s="198"/>
      <c r="AP119" s="198"/>
    </row>
    <row r="120" spans="1:42" s="180" customFormat="1" ht="100.5" customHeight="1">
      <c r="A120" s="176" t="s">
        <v>343</v>
      </c>
      <c r="B120" s="176" t="s">
        <v>344</v>
      </c>
      <c r="C120" s="176">
        <v>10</v>
      </c>
      <c r="D120" s="514">
        <v>10912876</v>
      </c>
      <c r="E120" s="177">
        <v>0.56000000000000005</v>
      </c>
      <c r="F120" s="177">
        <v>0.15</v>
      </c>
      <c r="G120" s="206">
        <v>27760</v>
      </c>
      <c r="H120" s="207"/>
      <c r="I120" s="151" t="s">
        <v>345</v>
      </c>
      <c r="J120" s="86"/>
      <c r="K120" s="151" t="s">
        <v>346</v>
      </c>
      <c r="L120" s="151" t="s">
        <v>347</v>
      </c>
      <c r="M120" s="151">
        <v>2</v>
      </c>
      <c r="N120" s="151"/>
      <c r="O120" s="151">
        <v>6</v>
      </c>
      <c r="P120" s="151">
        <v>1</v>
      </c>
      <c r="Q120" s="151">
        <v>0</v>
      </c>
      <c r="R120" s="151">
        <v>0</v>
      </c>
      <c r="S120" s="151">
        <v>0</v>
      </c>
      <c r="T120" s="151">
        <v>0</v>
      </c>
      <c r="U120" s="151">
        <v>0</v>
      </c>
      <c r="V120" s="151">
        <v>1</v>
      </c>
      <c r="W120" s="151">
        <v>1</v>
      </c>
      <c r="X120" s="151"/>
      <c r="Y120" s="151"/>
      <c r="Z120" s="151">
        <v>4.8</v>
      </c>
      <c r="AA120" s="151"/>
      <c r="AB120" s="151"/>
      <c r="AC120" s="178">
        <v>2015</v>
      </c>
      <c r="AD120" s="475">
        <v>0</v>
      </c>
      <c r="AE120" s="206">
        <v>25000</v>
      </c>
      <c r="AF120" s="208">
        <v>100000</v>
      </c>
      <c r="AG120" s="151" t="s">
        <v>174</v>
      </c>
      <c r="AH120" s="151">
        <v>3</v>
      </c>
      <c r="AI120" s="151">
        <v>1</v>
      </c>
      <c r="AJ120" s="151">
        <v>1</v>
      </c>
      <c r="AK120" s="151" t="s">
        <v>348</v>
      </c>
      <c r="AL120" s="151" t="s">
        <v>349</v>
      </c>
    </row>
    <row r="121" spans="1:42" s="180" customFormat="1" ht="100.5" customHeight="1">
      <c r="A121" s="176" t="s">
        <v>378</v>
      </c>
      <c r="B121" s="176" t="s">
        <v>379</v>
      </c>
      <c r="C121" s="176">
        <v>12</v>
      </c>
      <c r="D121" s="176">
        <v>1939033</v>
      </c>
      <c r="E121" s="177">
        <v>0.57999999999999996</v>
      </c>
      <c r="F121" s="177">
        <v>0.13</v>
      </c>
      <c r="G121" s="206">
        <v>24983</v>
      </c>
      <c r="H121" s="207">
        <v>1</v>
      </c>
      <c r="I121" s="151" t="s">
        <v>380</v>
      </c>
      <c r="J121" s="86"/>
      <c r="K121" s="151" t="s">
        <v>381</v>
      </c>
      <c r="L121" s="151" t="s">
        <v>382</v>
      </c>
      <c r="M121" s="151">
        <v>2</v>
      </c>
      <c r="N121" s="151"/>
      <c r="O121" s="151">
        <v>6</v>
      </c>
      <c r="P121" s="151">
        <v>1</v>
      </c>
      <c r="Q121" s="151">
        <v>0</v>
      </c>
      <c r="R121" s="151">
        <v>0</v>
      </c>
      <c r="S121" s="151">
        <v>0</v>
      </c>
      <c r="T121" s="151">
        <v>0</v>
      </c>
      <c r="U121" s="151">
        <v>0</v>
      </c>
      <c r="V121" s="151">
        <v>0</v>
      </c>
      <c r="W121" s="151">
        <v>1</v>
      </c>
      <c r="X121" s="151"/>
      <c r="Y121" s="151"/>
      <c r="Z121" s="151">
        <v>4.7</v>
      </c>
      <c r="AA121" s="151"/>
      <c r="AB121" s="151"/>
      <c r="AC121" s="178">
        <v>2000</v>
      </c>
      <c r="AD121" s="475">
        <v>0</v>
      </c>
      <c r="AE121" s="150" t="s">
        <v>383</v>
      </c>
      <c r="AF121" s="55" t="s">
        <v>384</v>
      </c>
      <c r="AG121" s="55" t="s">
        <v>174</v>
      </c>
      <c r="AH121" s="55">
        <v>3</v>
      </c>
      <c r="AI121" s="55">
        <v>2</v>
      </c>
      <c r="AJ121" s="55">
        <v>1</v>
      </c>
      <c r="AK121" s="151" t="s">
        <v>385</v>
      </c>
      <c r="AL121" s="151" t="s">
        <v>386</v>
      </c>
    </row>
    <row r="122" spans="1:42" s="180" customFormat="1" ht="100.5" customHeight="1">
      <c r="A122" s="236" t="s">
        <v>538</v>
      </c>
      <c r="B122" s="236" t="s">
        <v>539</v>
      </c>
      <c r="C122" s="236">
        <v>19</v>
      </c>
      <c r="D122" s="236">
        <v>1385340</v>
      </c>
      <c r="E122" s="422"/>
      <c r="F122" s="422"/>
      <c r="G122" s="422"/>
      <c r="H122" s="239"/>
      <c r="I122" s="140" t="s">
        <v>540</v>
      </c>
      <c r="J122" s="125"/>
      <c r="K122" s="140" t="s">
        <v>541</v>
      </c>
      <c r="L122" s="140" t="s">
        <v>542</v>
      </c>
      <c r="M122" s="140">
        <v>2</v>
      </c>
      <c r="N122" s="140"/>
      <c r="O122" s="140">
        <v>6</v>
      </c>
      <c r="P122" s="140">
        <v>1</v>
      </c>
      <c r="Q122" s="140">
        <v>0</v>
      </c>
      <c r="R122" s="140">
        <v>0</v>
      </c>
      <c r="S122" s="140">
        <v>0</v>
      </c>
      <c r="T122" s="140">
        <v>0</v>
      </c>
      <c r="U122" s="140">
        <v>0</v>
      </c>
      <c r="V122" s="140">
        <v>0</v>
      </c>
      <c r="W122" s="140">
        <v>0</v>
      </c>
      <c r="X122" s="140"/>
      <c r="Y122" s="140"/>
      <c r="Z122" s="140">
        <v>6.1</v>
      </c>
      <c r="AA122" s="140"/>
      <c r="AB122" s="140"/>
      <c r="AC122" s="300">
        <v>2000</v>
      </c>
      <c r="AD122" s="491">
        <v>0</v>
      </c>
      <c r="AE122" s="293"/>
      <c r="AF122" s="140" t="s">
        <v>543</v>
      </c>
      <c r="AG122" s="140"/>
      <c r="AH122" s="140">
        <v>3</v>
      </c>
      <c r="AI122" s="140">
        <v>1</v>
      </c>
      <c r="AJ122" s="140">
        <v>1</v>
      </c>
      <c r="AK122" s="140" t="s">
        <v>234</v>
      </c>
      <c r="AL122" s="140" t="s">
        <v>544</v>
      </c>
      <c r="AM122" s="198"/>
      <c r="AN122" s="198"/>
      <c r="AO122" s="198"/>
      <c r="AP122" s="198"/>
    </row>
    <row r="123" spans="1:42" s="180" customFormat="1" ht="100.5" customHeight="1">
      <c r="A123" s="275" t="s">
        <v>572</v>
      </c>
      <c r="B123" s="275" t="s">
        <v>189</v>
      </c>
      <c r="C123" s="275">
        <v>20</v>
      </c>
      <c r="D123" s="275">
        <v>6164660</v>
      </c>
      <c r="E123" s="422"/>
      <c r="F123" s="422"/>
      <c r="G123" s="422"/>
      <c r="H123" s="276"/>
      <c r="I123" s="23" t="s">
        <v>573</v>
      </c>
      <c r="J123" s="23"/>
      <c r="K123" s="23" t="s">
        <v>574</v>
      </c>
      <c r="L123" s="23" t="s">
        <v>575</v>
      </c>
      <c r="M123" s="23">
        <v>2</v>
      </c>
      <c r="N123" s="23"/>
      <c r="O123" s="23">
        <v>6</v>
      </c>
      <c r="P123" s="23">
        <v>1</v>
      </c>
      <c r="Q123" s="23">
        <v>0</v>
      </c>
      <c r="R123" s="23">
        <v>0</v>
      </c>
      <c r="S123" s="23">
        <v>0</v>
      </c>
      <c r="T123" s="23">
        <v>0</v>
      </c>
      <c r="U123" s="23">
        <v>0</v>
      </c>
      <c r="V123" s="23">
        <v>0</v>
      </c>
      <c r="W123" s="23">
        <v>0</v>
      </c>
      <c r="X123" s="23"/>
      <c r="Y123" s="23"/>
      <c r="Z123" s="23">
        <v>5.2</v>
      </c>
      <c r="AA123" s="23"/>
      <c r="AB123" s="23"/>
      <c r="AC123" s="281">
        <v>2000</v>
      </c>
      <c r="AD123" s="467">
        <v>0</v>
      </c>
      <c r="AE123" s="101">
        <v>23740</v>
      </c>
      <c r="AF123" s="23" t="s">
        <v>576</v>
      </c>
      <c r="AG123" s="23" t="s">
        <v>174</v>
      </c>
      <c r="AH123" s="23">
        <v>3</v>
      </c>
      <c r="AI123" s="23">
        <v>1</v>
      </c>
      <c r="AJ123" s="23">
        <v>1</v>
      </c>
      <c r="AK123" s="23" t="s">
        <v>234</v>
      </c>
      <c r="AL123" s="23" t="s">
        <v>577</v>
      </c>
      <c r="AM123" s="153"/>
      <c r="AN123" s="153"/>
      <c r="AO123" s="153"/>
      <c r="AP123" s="153"/>
    </row>
    <row r="124" spans="1:42" s="317" customFormat="1" ht="100.5" customHeight="1">
      <c r="A124" s="236" t="s">
        <v>608</v>
      </c>
      <c r="B124" s="236" t="s">
        <v>609</v>
      </c>
      <c r="C124" s="249">
        <v>23</v>
      </c>
      <c r="D124" s="269">
        <v>5717184</v>
      </c>
      <c r="E124" s="372">
        <v>0.64</v>
      </c>
      <c r="F124" s="372">
        <v>0.3</v>
      </c>
      <c r="G124" s="522">
        <v>32012</v>
      </c>
      <c r="H124" s="250">
        <v>15</v>
      </c>
      <c r="I124" s="251" t="s">
        <v>627</v>
      </c>
      <c r="J124" s="758"/>
      <c r="K124" s="251" t="s">
        <v>628</v>
      </c>
      <c r="L124" s="343" t="s">
        <v>1539</v>
      </c>
      <c r="M124" s="343">
        <v>2</v>
      </c>
      <c r="N124" s="343"/>
      <c r="O124" s="343">
        <v>6</v>
      </c>
      <c r="P124" s="343">
        <v>1</v>
      </c>
      <c r="Q124" s="343">
        <v>0</v>
      </c>
      <c r="R124" s="343">
        <v>0</v>
      </c>
      <c r="S124" s="343">
        <v>0</v>
      </c>
      <c r="T124" s="343">
        <v>0</v>
      </c>
      <c r="U124" s="343">
        <v>0</v>
      </c>
      <c r="V124" s="343">
        <v>1</v>
      </c>
      <c r="W124" s="343">
        <v>1</v>
      </c>
      <c r="X124" s="343"/>
      <c r="Y124" s="343"/>
      <c r="Z124" s="343">
        <v>6.1</v>
      </c>
      <c r="AA124" s="343"/>
      <c r="AB124" s="343"/>
      <c r="AC124" s="312">
        <v>2019</v>
      </c>
      <c r="AD124" s="483">
        <v>0</v>
      </c>
      <c r="AE124" s="172"/>
      <c r="AF124" s="343" t="s">
        <v>630</v>
      </c>
      <c r="AG124" s="343"/>
      <c r="AH124" s="343">
        <v>3</v>
      </c>
      <c r="AI124" s="343">
        <v>5</v>
      </c>
      <c r="AJ124" s="343">
        <v>0</v>
      </c>
      <c r="AK124" s="659" t="s">
        <v>631</v>
      </c>
      <c r="AL124" s="660" t="s">
        <v>279</v>
      </c>
      <c r="AM124" s="172"/>
      <c r="AN124" s="172"/>
      <c r="AO124" s="172"/>
      <c r="AP124" s="172"/>
    </row>
    <row r="125" spans="1:42" s="198" customFormat="1" ht="100.5" customHeight="1">
      <c r="A125" s="236" t="s">
        <v>608</v>
      </c>
      <c r="B125" s="236" t="s">
        <v>609</v>
      </c>
      <c r="C125" s="236">
        <v>23</v>
      </c>
      <c r="D125" s="236">
        <v>5717184</v>
      </c>
      <c r="E125" s="237">
        <v>0.64</v>
      </c>
      <c r="F125" s="237">
        <v>0.3</v>
      </c>
      <c r="G125" s="238">
        <v>32015</v>
      </c>
      <c r="H125" s="239"/>
      <c r="I125" s="140" t="s">
        <v>622</v>
      </c>
      <c r="J125" s="120"/>
      <c r="K125" s="140" t="s">
        <v>623</v>
      </c>
      <c r="L125" s="140" t="s">
        <v>624</v>
      </c>
      <c r="M125" s="140">
        <v>2</v>
      </c>
      <c r="N125" s="140"/>
      <c r="O125" s="140">
        <v>6</v>
      </c>
      <c r="P125" s="140">
        <v>1</v>
      </c>
      <c r="Q125" s="140">
        <v>0</v>
      </c>
      <c r="R125" s="140">
        <v>0</v>
      </c>
      <c r="S125" s="140">
        <v>0</v>
      </c>
      <c r="T125" s="140">
        <v>0</v>
      </c>
      <c r="U125" s="140">
        <v>0</v>
      </c>
      <c r="V125" s="140">
        <v>0</v>
      </c>
      <c r="W125" s="140">
        <v>1</v>
      </c>
      <c r="X125" s="140"/>
      <c r="Y125" s="140"/>
      <c r="Z125" s="140">
        <v>6.1</v>
      </c>
      <c r="AA125" s="140"/>
      <c r="AB125" s="140"/>
      <c r="AC125" s="328">
        <v>2003</v>
      </c>
      <c r="AD125" s="494">
        <v>0</v>
      </c>
      <c r="AE125" s="330"/>
      <c r="AF125" s="267" t="s">
        <v>1555</v>
      </c>
      <c r="AG125" s="267"/>
      <c r="AH125" s="533">
        <v>3</v>
      </c>
      <c r="AI125" s="533">
        <v>1</v>
      </c>
      <c r="AJ125" s="533">
        <v>1</v>
      </c>
      <c r="AK125" s="140" t="s">
        <v>234</v>
      </c>
      <c r="AL125" s="140" t="s">
        <v>626</v>
      </c>
    </row>
    <row r="126" spans="1:42" s="198" customFormat="1" ht="100.5" customHeight="1">
      <c r="A126" s="236" t="s">
        <v>608</v>
      </c>
      <c r="B126" s="236" t="s">
        <v>609</v>
      </c>
      <c r="C126" s="236">
        <v>23</v>
      </c>
      <c r="D126" s="236">
        <v>5717184</v>
      </c>
      <c r="E126" s="237">
        <v>0.64</v>
      </c>
      <c r="F126" s="237">
        <v>0.3</v>
      </c>
      <c r="G126" s="238">
        <v>32019</v>
      </c>
      <c r="H126" s="239"/>
      <c r="I126" s="140" t="s">
        <v>617</v>
      </c>
      <c r="J126" s="120"/>
      <c r="K126" s="140" t="s">
        <v>618</v>
      </c>
      <c r="L126" s="140" t="s">
        <v>619</v>
      </c>
      <c r="M126" s="140">
        <v>0</v>
      </c>
      <c r="N126" s="140"/>
      <c r="O126" s="140">
        <v>6</v>
      </c>
      <c r="P126" s="140">
        <v>1</v>
      </c>
      <c r="Q126" s="140">
        <v>0</v>
      </c>
      <c r="R126" s="140">
        <v>0</v>
      </c>
      <c r="S126" s="140">
        <v>0</v>
      </c>
      <c r="T126" s="140">
        <v>0</v>
      </c>
      <c r="U126" s="140">
        <v>0</v>
      </c>
      <c r="V126" s="140">
        <v>0</v>
      </c>
      <c r="W126" s="140">
        <v>1</v>
      </c>
      <c r="X126" s="140"/>
      <c r="Y126" s="140"/>
      <c r="Z126" s="140">
        <v>6.1</v>
      </c>
      <c r="AA126" s="140"/>
      <c r="AB126" s="140"/>
      <c r="AC126" s="300">
        <v>2003</v>
      </c>
      <c r="AD126" s="491">
        <v>0</v>
      </c>
      <c r="AF126" s="140" t="s">
        <v>1567</v>
      </c>
      <c r="AG126" s="140"/>
      <c r="AH126" s="140">
        <v>3</v>
      </c>
      <c r="AI126" s="140">
        <v>1</v>
      </c>
      <c r="AJ126" s="140">
        <v>1</v>
      </c>
      <c r="AK126" s="140" t="s">
        <v>234</v>
      </c>
      <c r="AL126" s="140" t="s">
        <v>621</v>
      </c>
    </row>
    <row r="127" spans="1:42" s="172" customFormat="1" ht="100.5" customHeight="1">
      <c r="A127" s="236" t="s">
        <v>930</v>
      </c>
      <c r="B127" s="236" t="s">
        <v>931</v>
      </c>
      <c r="C127" s="249">
        <v>35</v>
      </c>
      <c r="D127" s="249">
        <v>11756058</v>
      </c>
      <c r="E127" s="554"/>
      <c r="F127" s="554"/>
      <c r="G127" s="554"/>
      <c r="H127" s="312">
        <v>1</v>
      </c>
      <c r="I127" s="251" t="s">
        <v>932</v>
      </c>
      <c r="J127" s="170"/>
      <c r="K127" s="251" t="s">
        <v>933</v>
      </c>
      <c r="L127" s="251" t="s">
        <v>934</v>
      </c>
      <c r="M127" s="251"/>
      <c r="N127" s="251"/>
      <c r="O127" s="251">
        <v>6</v>
      </c>
      <c r="P127" s="251">
        <v>1</v>
      </c>
      <c r="Q127" s="251">
        <v>0</v>
      </c>
      <c r="R127" s="251">
        <v>0</v>
      </c>
      <c r="S127" s="251">
        <v>0</v>
      </c>
      <c r="T127" s="251">
        <v>0</v>
      </c>
      <c r="U127" s="251">
        <v>0</v>
      </c>
      <c r="V127" s="251">
        <v>0</v>
      </c>
      <c r="W127" s="251">
        <v>0</v>
      </c>
      <c r="X127" s="251"/>
      <c r="Y127" s="251"/>
      <c r="Z127" s="251">
        <v>2.7</v>
      </c>
      <c r="AA127" s="251"/>
      <c r="AB127" s="251"/>
      <c r="AC127" s="312">
        <v>2005</v>
      </c>
      <c r="AD127" s="483">
        <v>0</v>
      </c>
      <c r="AE127" s="389"/>
      <c r="AF127" s="402" t="s">
        <v>1712</v>
      </c>
      <c r="AG127" s="402"/>
      <c r="AH127" s="402">
        <v>3</v>
      </c>
      <c r="AI127" s="402">
        <v>2</v>
      </c>
      <c r="AJ127" s="402">
        <v>1</v>
      </c>
      <c r="AK127" s="251" t="s">
        <v>234</v>
      </c>
      <c r="AL127" s="251" t="s">
        <v>936</v>
      </c>
    </row>
    <row r="128" spans="1:42" s="317" customFormat="1" ht="100.5" customHeight="1">
      <c r="A128" s="315" t="s">
        <v>937</v>
      </c>
      <c r="B128" s="315" t="s">
        <v>938</v>
      </c>
      <c r="C128" s="315">
        <v>36</v>
      </c>
      <c r="D128" s="315">
        <v>4019800</v>
      </c>
      <c r="E128" s="162">
        <v>50</v>
      </c>
      <c r="F128" s="162">
        <v>19</v>
      </c>
      <c r="G128" s="162">
        <v>27876</v>
      </c>
      <c r="H128" s="162"/>
      <c r="I128" s="161" t="s">
        <v>939</v>
      </c>
      <c r="J128" s="231"/>
      <c r="K128" s="234" t="s">
        <v>940</v>
      </c>
      <c r="L128" s="234" t="s">
        <v>941</v>
      </c>
      <c r="M128" s="234"/>
      <c r="N128" s="234"/>
      <c r="O128" s="234">
        <v>6</v>
      </c>
      <c r="P128" s="234">
        <v>1</v>
      </c>
      <c r="Q128" s="234">
        <v>0</v>
      </c>
      <c r="R128" s="234">
        <v>0</v>
      </c>
      <c r="S128" s="234">
        <v>0</v>
      </c>
      <c r="T128" s="234">
        <v>0</v>
      </c>
      <c r="U128" s="234">
        <v>0</v>
      </c>
      <c r="V128" s="234">
        <v>0</v>
      </c>
      <c r="W128" s="234">
        <v>1</v>
      </c>
      <c r="X128" s="234"/>
      <c r="Y128" s="234"/>
      <c r="Z128" s="234">
        <v>5.4</v>
      </c>
      <c r="AA128" s="234"/>
      <c r="AB128" s="234"/>
      <c r="AC128" s="370">
        <v>2006</v>
      </c>
      <c r="AD128" s="499">
        <v>0</v>
      </c>
      <c r="AE128" s="404"/>
      <c r="AF128" s="234" t="s">
        <v>831</v>
      </c>
      <c r="AG128" s="234"/>
      <c r="AH128" s="234">
        <v>3</v>
      </c>
      <c r="AI128" s="234">
        <v>2</v>
      </c>
      <c r="AJ128" s="234">
        <v>1</v>
      </c>
      <c r="AK128" s="387" t="s">
        <v>234</v>
      </c>
      <c r="AL128" s="234" t="s">
        <v>943</v>
      </c>
    </row>
    <row r="129" spans="1:42" s="172" customFormat="1" ht="100.5" customHeight="1">
      <c r="A129" s="249" t="s">
        <v>1028</v>
      </c>
      <c r="B129" s="249" t="s">
        <v>1029</v>
      </c>
      <c r="C129" s="340">
        <v>41</v>
      </c>
      <c r="D129" s="340">
        <v>909824</v>
      </c>
      <c r="E129" s="172">
        <v>73</v>
      </c>
      <c r="F129" s="172">
        <v>26</v>
      </c>
      <c r="G129" s="172">
        <v>32029</v>
      </c>
      <c r="H129" s="341"/>
      <c r="I129" s="409" t="s">
        <v>1030</v>
      </c>
      <c r="J129" s="409"/>
      <c r="K129" s="409" t="s">
        <v>1031</v>
      </c>
      <c r="L129" s="409" t="s">
        <v>1032</v>
      </c>
      <c r="M129" s="409"/>
      <c r="N129" s="409"/>
      <c r="O129" s="409">
        <v>6</v>
      </c>
      <c r="P129" s="409">
        <v>1</v>
      </c>
      <c r="Q129" s="409">
        <v>0</v>
      </c>
      <c r="R129" s="409">
        <v>0</v>
      </c>
      <c r="S129" s="409">
        <v>0</v>
      </c>
      <c r="T129" s="409">
        <v>0</v>
      </c>
      <c r="U129" s="409">
        <v>0</v>
      </c>
      <c r="V129" s="409">
        <v>0</v>
      </c>
      <c r="W129" s="409">
        <v>0</v>
      </c>
      <c r="X129" s="409"/>
      <c r="Y129" s="409"/>
      <c r="Z129" s="409">
        <v>6.7</v>
      </c>
      <c r="AA129" s="409"/>
      <c r="AB129" s="409"/>
      <c r="AC129" s="407">
        <v>2004</v>
      </c>
      <c r="AD129" s="507">
        <v>0</v>
      </c>
      <c r="AE129" s="415" t="s">
        <v>1033</v>
      </c>
      <c r="AF129" s="409" t="s">
        <v>1034</v>
      </c>
      <c r="AG129" s="409" t="s">
        <v>153</v>
      </c>
      <c r="AH129" s="409">
        <v>3</v>
      </c>
      <c r="AI129" s="409">
        <v>1</v>
      </c>
      <c r="AJ129" s="409">
        <v>1</v>
      </c>
      <c r="AK129" s="409" t="s">
        <v>174</v>
      </c>
      <c r="AL129" s="409" t="s">
        <v>1035</v>
      </c>
      <c r="AM129" s="341"/>
      <c r="AN129" s="341"/>
      <c r="AO129" s="341"/>
      <c r="AP129" s="341"/>
    </row>
    <row r="130" spans="1:42" s="180" customFormat="1" ht="100.5" customHeight="1">
      <c r="A130" s="255" t="s">
        <v>1193</v>
      </c>
      <c r="B130" s="255" t="s">
        <v>1194</v>
      </c>
      <c r="C130" s="255">
        <v>48</v>
      </c>
      <c r="D130" s="255">
        <v>1775156</v>
      </c>
      <c r="E130" s="153">
        <v>66</v>
      </c>
      <c r="F130" s="153">
        <v>21</v>
      </c>
      <c r="G130" s="153">
        <v>29208</v>
      </c>
      <c r="H130" s="292">
        <v>2</v>
      </c>
      <c r="I130" s="23" t="s">
        <v>1195</v>
      </c>
      <c r="J130" s="17"/>
      <c r="K130" s="55" t="s">
        <v>1196</v>
      </c>
      <c r="L130" s="55" t="s">
        <v>1197</v>
      </c>
      <c r="M130" s="55"/>
      <c r="N130" s="55"/>
      <c r="O130" s="55">
        <v>6</v>
      </c>
      <c r="P130" s="55">
        <v>1</v>
      </c>
      <c r="Q130" s="55">
        <v>0</v>
      </c>
      <c r="R130" s="55">
        <v>0</v>
      </c>
      <c r="S130" s="55">
        <v>0</v>
      </c>
      <c r="T130" s="55">
        <v>0</v>
      </c>
      <c r="U130" s="55">
        <v>0</v>
      </c>
      <c r="V130" s="55">
        <v>0</v>
      </c>
      <c r="W130" s="55">
        <v>1</v>
      </c>
      <c r="X130" s="55"/>
      <c r="Y130" s="55"/>
      <c r="Z130" s="55">
        <v>7.3</v>
      </c>
      <c r="AA130" s="55"/>
      <c r="AB130" s="55"/>
      <c r="AC130" s="96" t="s">
        <v>189</v>
      </c>
      <c r="AD130" s="466">
        <v>0</v>
      </c>
      <c r="AE130" s="101">
        <v>20000</v>
      </c>
      <c r="AF130" s="55" t="s">
        <v>1199</v>
      </c>
      <c r="AG130" s="55" t="s">
        <v>763</v>
      </c>
      <c r="AH130" s="55">
        <v>3</v>
      </c>
      <c r="AI130" s="55">
        <v>2</v>
      </c>
      <c r="AJ130" s="55">
        <v>1</v>
      </c>
      <c r="AK130" s="55" t="s">
        <v>1200</v>
      </c>
      <c r="AL130" s="55" t="s">
        <v>1185</v>
      </c>
    </row>
    <row r="131" spans="1:42" s="180" customFormat="1" ht="100.5" customHeight="1">
      <c r="A131" s="236" t="s">
        <v>538</v>
      </c>
      <c r="B131" s="236" t="s">
        <v>539</v>
      </c>
      <c r="C131" s="236">
        <v>19</v>
      </c>
      <c r="D131" s="236"/>
      <c r="E131" s="422"/>
      <c r="F131" s="422"/>
      <c r="G131" s="422"/>
      <c r="H131" s="239"/>
      <c r="I131" s="140" t="s">
        <v>553</v>
      </c>
      <c r="J131" s="125"/>
      <c r="K131" s="140" t="s">
        <v>554</v>
      </c>
      <c r="L131" s="140" t="s">
        <v>555</v>
      </c>
      <c r="M131" s="140"/>
      <c r="N131" s="140"/>
      <c r="O131" s="140">
        <v>7</v>
      </c>
      <c r="P131" s="140">
        <v>1</v>
      </c>
      <c r="Q131" s="140">
        <v>0</v>
      </c>
      <c r="R131" s="140">
        <v>0</v>
      </c>
      <c r="S131" s="140">
        <v>0</v>
      </c>
      <c r="T131" s="140">
        <v>0</v>
      </c>
      <c r="U131" s="140">
        <v>0</v>
      </c>
      <c r="V131" s="140">
        <v>0</v>
      </c>
      <c r="W131" s="140">
        <v>0</v>
      </c>
      <c r="X131" s="140"/>
      <c r="Y131" s="140"/>
      <c r="Z131" s="140">
        <v>6.1</v>
      </c>
      <c r="AA131" s="140"/>
      <c r="AB131" s="140"/>
      <c r="AC131" s="300">
        <v>2009</v>
      </c>
      <c r="AD131" s="491">
        <v>0</v>
      </c>
      <c r="AE131" s="293"/>
      <c r="AF131" s="140" t="s">
        <v>557</v>
      </c>
      <c r="AG131" s="140"/>
      <c r="AH131" s="140">
        <v>3</v>
      </c>
      <c r="AI131" s="140">
        <v>1</v>
      </c>
      <c r="AJ131" s="140">
        <v>1</v>
      </c>
      <c r="AK131" s="140" t="s">
        <v>234</v>
      </c>
      <c r="AL131" s="140" t="s">
        <v>544</v>
      </c>
      <c r="AM131" s="198"/>
      <c r="AN131" s="198"/>
      <c r="AO131" s="198"/>
      <c r="AP131" s="198"/>
    </row>
    <row r="132" spans="1:42" s="180" customFormat="1" ht="100.5" customHeight="1">
      <c r="A132" s="236" t="s">
        <v>608</v>
      </c>
      <c r="B132" s="236" t="s">
        <v>609</v>
      </c>
      <c r="C132" s="332">
        <v>23</v>
      </c>
      <c r="D132" s="236">
        <v>5717184</v>
      </c>
      <c r="E132" s="237">
        <v>0.64</v>
      </c>
      <c r="F132" s="237">
        <v>0.3</v>
      </c>
      <c r="G132" s="238">
        <v>32032</v>
      </c>
      <c r="H132" s="335"/>
      <c r="I132" s="124" t="s">
        <v>700</v>
      </c>
      <c r="J132" s="339"/>
      <c r="K132" s="327" t="s">
        <v>701</v>
      </c>
      <c r="L132" s="124" t="s">
        <v>702</v>
      </c>
      <c r="M132" s="124"/>
      <c r="N132" s="124"/>
      <c r="O132" s="124">
        <v>7</v>
      </c>
      <c r="P132" s="124">
        <v>1</v>
      </c>
      <c r="Q132" s="124">
        <v>0</v>
      </c>
      <c r="R132" s="124">
        <v>0</v>
      </c>
      <c r="S132" s="124">
        <v>0</v>
      </c>
      <c r="T132" s="124">
        <v>0</v>
      </c>
      <c r="U132" s="124">
        <v>0</v>
      </c>
      <c r="V132" s="124">
        <v>1</v>
      </c>
      <c r="W132" s="124">
        <v>0</v>
      </c>
      <c r="X132" s="124"/>
      <c r="Y132" s="124"/>
      <c r="Z132" s="124">
        <v>6.1</v>
      </c>
      <c r="AA132" s="124"/>
      <c r="AB132" s="124"/>
      <c r="AC132" s="337">
        <v>2009</v>
      </c>
      <c r="AD132" s="496">
        <v>0</v>
      </c>
      <c r="AE132" s="329"/>
      <c r="AF132" s="338" t="s">
        <v>704</v>
      </c>
      <c r="AG132" s="338"/>
      <c r="AH132" s="338">
        <v>3</v>
      </c>
      <c r="AI132" s="338">
        <v>1</v>
      </c>
      <c r="AJ132" s="338">
        <v>1</v>
      </c>
      <c r="AK132" s="124" t="s">
        <v>234</v>
      </c>
      <c r="AL132" s="124" t="s">
        <v>705</v>
      </c>
      <c r="AM132" s="329"/>
      <c r="AN132" s="329"/>
      <c r="AO132" s="329"/>
      <c r="AP132" s="329"/>
    </row>
    <row r="133" spans="1:42" s="317" customFormat="1" ht="100.5" customHeight="1">
      <c r="A133" s="236" t="s">
        <v>1095</v>
      </c>
      <c r="B133" s="236" t="s">
        <v>1096</v>
      </c>
      <c r="C133" s="340">
        <v>45</v>
      </c>
      <c r="D133" s="340">
        <v>647064</v>
      </c>
      <c r="E133" s="172">
        <v>57</v>
      </c>
      <c r="F133" s="172">
        <v>40</v>
      </c>
      <c r="G133" s="172">
        <v>34866</v>
      </c>
      <c r="H133" s="341"/>
      <c r="I133" s="409" t="s">
        <v>1157</v>
      </c>
      <c r="J133" s="174" t="s">
        <v>1601</v>
      </c>
      <c r="K133" s="409" t="s">
        <v>1158</v>
      </c>
      <c r="L133" s="409" t="s">
        <v>1817</v>
      </c>
      <c r="M133" s="409"/>
      <c r="N133" s="409"/>
      <c r="O133" s="409">
        <v>7</v>
      </c>
      <c r="P133" s="409">
        <v>1</v>
      </c>
      <c r="Q133" s="409">
        <v>0</v>
      </c>
      <c r="R133" s="409">
        <v>0</v>
      </c>
      <c r="S133" s="409">
        <v>0</v>
      </c>
      <c r="T133" s="409">
        <v>0</v>
      </c>
      <c r="U133" s="409">
        <v>0</v>
      </c>
      <c r="V133" s="409">
        <v>0</v>
      </c>
      <c r="W133" s="409">
        <v>0</v>
      </c>
      <c r="X133" s="409"/>
      <c r="Y133" s="409"/>
      <c r="Z133" s="409">
        <v>5.9</v>
      </c>
      <c r="AA133" s="409"/>
      <c r="AB133" s="409"/>
      <c r="AC133" s="407">
        <v>2009</v>
      </c>
      <c r="AD133" s="507">
        <v>0</v>
      </c>
      <c r="AE133" s="415" t="s">
        <v>1161</v>
      </c>
      <c r="AF133" s="409" t="s">
        <v>1162</v>
      </c>
      <c r="AG133" s="409" t="s">
        <v>174</v>
      </c>
      <c r="AH133" s="409">
        <v>3</v>
      </c>
      <c r="AI133" s="409">
        <v>1</v>
      </c>
      <c r="AJ133" s="409">
        <v>1</v>
      </c>
      <c r="AK133" s="409" t="s">
        <v>1163</v>
      </c>
      <c r="AL133" s="409" t="s">
        <v>234</v>
      </c>
      <c r="AM133" s="341"/>
      <c r="AN133" s="341"/>
      <c r="AO133" s="341"/>
      <c r="AP133" s="341"/>
    </row>
    <row r="134" spans="1:42" s="198" customFormat="1" ht="100.5" customHeight="1">
      <c r="A134" s="255" t="s">
        <v>1227</v>
      </c>
      <c r="B134" s="255" t="s">
        <v>1228</v>
      </c>
      <c r="C134" s="255">
        <v>50</v>
      </c>
      <c r="D134" s="255">
        <v>581381</v>
      </c>
      <c r="E134" s="257">
        <v>0.66</v>
      </c>
      <c r="F134" s="257">
        <v>0.21</v>
      </c>
      <c r="G134" s="258">
        <v>29208</v>
      </c>
      <c r="H134" s="96">
        <v>2</v>
      </c>
      <c r="I134" s="55" t="s">
        <v>1242</v>
      </c>
      <c r="J134" s="86"/>
      <c r="K134" s="55" t="s">
        <v>1243</v>
      </c>
      <c r="L134" s="55" t="s">
        <v>1244</v>
      </c>
      <c r="M134" s="55"/>
      <c r="N134" s="55"/>
      <c r="O134" s="55">
        <v>7</v>
      </c>
      <c r="P134" s="55">
        <v>1</v>
      </c>
      <c r="Q134" s="55">
        <v>0</v>
      </c>
      <c r="R134" s="55">
        <v>0</v>
      </c>
      <c r="S134" s="55">
        <v>0</v>
      </c>
      <c r="T134" s="55">
        <v>0</v>
      </c>
      <c r="U134" s="55">
        <v>0</v>
      </c>
      <c r="V134" s="55">
        <v>0</v>
      </c>
      <c r="W134" s="55">
        <v>1</v>
      </c>
      <c r="X134" s="55"/>
      <c r="Y134" s="55"/>
      <c r="Z134" s="55">
        <v>4.9000000000000004</v>
      </c>
      <c r="AA134" s="55"/>
      <c r="AB134" s="55"/>
      <c r="AC134" s="96" t="s">
        <v>1867</v>
      </c>
      <c r="AD134" s="466">
        <v>0</v>
      </c>
      <c r="AE134" s="101">
        <v>30000</v>
      </c>
      <c r="AF134" s="55" t="s">
        <v>1245</v>
      </c>
      <c r="AG134" s="55" t="s">
        <v>174</v>
      </c>
      <c r="AH134" s="55">
        <v>3</v>
      </c>
      <c r="AI134" s="55">
        <v>3</v>
      </c>
      <c r="AJ134" s="55">
        <v>0</v>
      </c>
      <c r="AK134" s="535" t="s">
        <v>1246</v>
      </c>
      <c r="AL134" s="55" t="s">
        <v>196</v>
      </c>
      <c r="AM134" s="180"/>
      <c r="AN134" s="180"/>
      <c r="AO134" s="180"/>
      <c r="AP134" s="180"/>
    </row>
    <row r="135" spans="1:42" s="198" customFormat="1" ht="100.5" customHeight="1">
      <c r="A135" s="236" t="s">
        <v>608</v>
      </c>
      <c r="B135" s="236" t="s">
        <v>609</v>
      </c>
      <c r="C135" s="236">
        <v>23</v>
      </c>
      <c r="D135" s="236">
        <v>5717184</v>
      </c>
      <c r="E135" s="237">
        <v>0.64</v>
      </c>
      <c r="F135" s="237">
        <v>0.3</v>
      </c>
      <c r="G135" s="238">
        <v>32021</v>
      </c>
      <c r="H135" s="239"/>
      <c r="I135" s="140" t="s">
        <v>685</v>
      </c>
      <c r="J135" s="120"/>
      <c r="K135" s="140" t="s">
        <v>618</v>
      </c>
      <c r="L135" s="140" t="s">
        <v>686</v>
      </c>
      <c r="M135" s="140">
        <v>0</v>
      </c>
      <c r="N135" s="140"/>
      <c r="O135" s="140">
        <v>8</v>
      </c>
      <c r="P135" s="140">
        <v>0</v>
      </c>
      <c r="Q135" s="140">
        <v>1</v>
      </c>
      <c r="R135" s="140">
        <v>0</v>
      </c>
      <c r="S135" s="140">
        <v>0</v>
      </c>
      <c r="T135" s="140">
        <v>0</v>
      </c>
      <c r="U135" s="140">
        <v>0</v>
      </c>
      <c r="V135" s="140">
        <v>1</v>
      </c>
      <c r="W135" s="140">
        <v>1</v>
      </c>
      <c r="X135" s="140"/>
      <c r="Y135" s="140"/>
      <c r="Z135" s="140">
        <v>6.1</v>
      </c>
      <c r="AA135" s="140"/>
      <c r="AB135" s="140"/>
      <c r="AC135" s="300">
        <v>2003</v>
      </c>
      <c r="AD135" s="491">
        <v>0</v>
      </c>
      <c r="AF135" s="140" t="s">
        <v>1572</v>
      </c>
      <c r="AG135" s="140"/>
      <c r="AH135" s="140">
        <v>3</v>
      </c>
      <c r="AI135" s="140">
        <v>1</v>
      </c>
      <c r="AJ135" s="140">
        <v>1</v>
      </c>
      <c r="AK135" s="140" t="s">
        <v>234</v>
      </c>
      <c r="AL135" s="140" t="s">
        <v>635</v>
      </c>
    </row>
    <row r="136" spans="1:42" s="198" customFormat="1" ht="100.5" customHeight="1">
      <c r="A136" s="115" t="s">
        <v>109</v>
      </c>
      <c r="B136" s="115" t="s">
        <v>110</v>
      </c>
      <c r="C136" s="115">
        <v>2</v>
      </c>
      <c r="D136" s="115">
        <v>733583</v>
      </c>
      <c r="E136" s="116">
        <v>0.47</v>
      </c>
      <c r="F136" s="116">
        <v>0.22</v>
      </c>
      <c r="G136" s="117">
        <v>26356</v>
      </c>
      <c r="H136" s="118">
        <v>1</v>
      </c>
      <c r="I136" s="586" t="s">
        <v>122</v>
      </c>
      <c r="J136" s="597"/>
      <c r="K136" s="119" t="s">
        <v>123</v>
      </c>
      <c r="L136" s="119" t="s">
        <v>124</v>
      </c>
      <c r="M136" s="119">
        <v>2</v>
      </c>
      <c r="N136" s="119"/>
      <c r="O136" s="119">
        <v>9</v>
      </c>
      <c r="P136" s="119">
        <v>1</v>
      </c>
      <c r="Q136" s="119">
        <v>0</v>
      </c>
      <c r="R136" s="119">
        <v>0</v>
      </c>
      <c r="S136" s="119">
        <v>0</v>
      </c>
      <c r="T136" s="119">
        <v>0</v>
      </c>
      <c r="U136" s="119">
        <v>0</v>
      </c>
      <c r="V136" s="119">
        <v>0</v>
      </c>
      <c r="W136" s="119">
        <v>1</v>
      </c>
      <c r="X136" s="119"/>
      <c r="Y136" s="119"/>
      <c r="Z136" s="119">
        <v>5.0999999999999996</v>
      </c>
      <c r="AA136" s="119"/>
      <c r="AB136" s="119"/>
      <c r="AC136" s="164" t="s">
        <v>1274</v>
      </c>
      <c r="AD136" s="472">
        <v>0</v>
      </c>
      <c r="AE136" s="20" t="s">
        <v>125</v>
      </c>
      <c r="AF136" s="652" t="s">
        <v>1275</v>
      </c>
      <c r="AG136" s="137" t="s">
        <v>119</v>
      </c>
      <c r="AH136" s="137">
        <v>1</v>
      </c>
      <c r="AI136" s="137">
        <v>2</v>
      </c>
      <c r="AJ136" s="137">
        <v>1</v>
      </c>
      <c r="AK136" s="119" t="s">
        <v>120</v>
      </c>
      <c r="AL136" s="119" t="s">
        <v>127</v>
      </c>
      <c r="AM136" s="134"/>
      <c r="AN136" s="134"/>
      <c r="AO136" s="134"/>
      <c r="AP136" s="134"/>
    </row>
    <row r="137" spans="1:42" s="172" customFormat="1" ht="100.5" customHeight="1">
      <c r="A137" s="12" t="s">
        <v>156</v>
      </c>
      <c r="B137" s="12" t="s">
        <v>157</v>
      </c>
      <c r="C137" s="154">
        <v>5</v>
      </c>
      <c r="D137" s="154">
        <v>39029342</v>
      </c>
      <c r="E137" s="553">
        <v>0.46</v>
      </c>
      <c r="F137" s="553">
        <v>0.14000000000000001</v>
      </c>
      <c r="G137" s="565">
        <v>21126</v>
      </c>
      <c r="H137" s="155"/>
      <c r="I137" s="583" t="s">
        <v>197</v>
      </c>
      <c r="J137" s="21"/>
      <c r="K137" s="156" t="s">
        <v>198</v>
      </c>
      <c r="L137" s="156" t="s">
        <v>199</v>
      </c>
      <c r="M137" s="156">
        <v>2</v>
      </c>
      <c r="N137" s="156"/>
      <c r="O137" s="156">
        <v>9</v>
      </c>
      <c r="P137" s="156">
        <v>1</v>
      </c>
      <c r="Q137" s="156">
        <v>0</v>
      </c>
      <c r="R137" s="156">
        <v>0</v>
      </c>
      <c r="S137" s="156">
        <v>0</v>
      </c>
      <c r="T137" s="156">
        <v>0</v>
      </c>
      <c r="U137" s="156">
        <v>0</v>
      </c>
      <c r="V137" s="156">
        <v>0</v>
      </c>
      <c r="W137" s="156">
        <v>0</v>
      </c>
      <c r="X137" s="156"/>
      <c r="Y137" s="156"/>
      <c r="Z137" s="156">
        <v>4.3</v>
      </c>
      <c r="AA137" s="156"/>
      <c r="AB137" s="156"/>
      <c r="AC137" s="612">
        <v>2018</v>
      </c>
      <c r="AD137" s="631">
        <v>0</v>
      </c>
      <c r="AE137" s="159" t="s">
        <v>201</v>
      </c>
      <c r="AF137" s="604" t="s">
        <v>1312</v>
      </c>
      <c r="AG137" s="160"/>
      <c r="AH137" s="160"/>
      <c r="AI137" s="160">
        <v>5</v>
      </c>
      <c r="AJ137" s="160">
        <v>0</v>
      </c>
      <c r="AK137" s="156" t="s">
        <v>203</v>
      </c>
      <c r="AL137" s="156" t="s">
        <v>176</v>
      </c>
      <c r="AM137" s="662"/>
      <c r="AN137" s="662"/>
      <c r="AO137" s="662"/>
      <c r="AP137" s="662"/>
    </row>
    <row r="138" spans="1:42" s="180" customFormat="1" ht="100.5" customHeight="1">
      <c r="A138" s="12" t="s">
        <v>156</v>
      </c>
      <c r="B138" s="12" t="s">
        <v>157</v>
      </c>
      <c r="C138" s="93">
        <v>5</v>
      </c>
      <c r="D138" s="12">
        <v>39029342</v>
      </c>
      <c r="E138" s="13">
        <v>0.46</v>
      </c>
      <c r="F138" s="13">
        <v>0.14000000000000001</v>
      </c>
      <c r="G138" s="53">
        <v>21130</v>
      </c>
      <c r="H138" s="58"/>
      <c r="I138" s="94" t="s">
        <v>184</v>
      </c>
      <c r="J138" s="95"/>
      <c r="K138" s="23" t="s">
        <v>185</v>
      </c>
      <c r="L138" s="23" t="s">
        <v>186</v>
      </c>
      <c r="M138" s="23">
        <v>2</v>
      </c>
      <c r="N138" s="23"/>
      <c r="O138" s="23">
        <v>9</v>
      </c>
      <c r="P138" s="23">
        <v>1</v>
      </c>
      <c r="Q138" s="23">
        <v>0</v>
      </c>
      <c r="R138" s="23">
        <v>0</v>
      </c>
      <c r="S138" s="23">
        <v>0</v>
      </c>
      <c r="T138" s="23">
        <v>0</v>
      </c>
      <c r="U138" s="23">
        <v>0</v>
      </c>
      <c r="V138" s="23">
        <v>0</v>
      </c>
      <c r="W138" s="23">
        <v>0</v>
      </c>
      <c r="X138" s="23"/>
      <c r="Y138" s="23"/>
      <c r="Z138" s="16">
        <v>4.3</v>
      </c>
      <c r="AA138" s="23"/>
      <c r="AB138" s="23"/>
      <c r="AC138" s="60" t="s">
        <v>189</v>
      </c>
      <c r="AD138" s="464"/>
      <c r="AE138" s="101">
        <v>16000</v>
      </c>
      <c r="AF138" s="23" t="s">
        <v>188</v>
      </c>
      <c r="AG138" s="23" t="s">
        <v>174</v>
      </c>
      <c r="AH138" s="23">
        <v>3</v>
      </c>
      <c r="AI138" s="23">
        <v>1</v>
      </c>
      <c r="AJ138" s="23">
        <v>1</v>
      </c>
      <c r="AK138" s="55" t="s">
        <v>189</v>
      </c>
      <c r="AL138" s="23" t="s">
        <v>190</v>
      </c>
      <c r="AM138" s="24"/>
      <c r="AN138" s="24"/>
      <c r="AO138" s="24"/>
      <c r="AP138" s="24"/>
    </row>
    <row r="139" spans="1:42" s="317" customFormat="1" ht="100.5" customHeight="1">
      <c r="A139" s="12" t="s">
        <v>156</v>
      </c>
      <c r="B139" s="12" t="s">
        <v>157</v>
      </c>
      <c r="C139" s="546">
        <v>5</v>
      </c>
      <c r="D139" s="154">
        <v>39029342</v>
      </c>
      <c r="E139" s="553">
        <v>0.46</v>
      </c>
      <c r="F139" s="553">
        <v>0.14000000000000001</v>
      </c>
      <c r="G139" s="565">
        <v>21133</v>
      </c>
      <c r="H139" s="580"/>
      <c r="I139" s="589" t="s">
        <v>177</v>
      </c>
      <c r="J139" s="601"/>
      <c r="K139" s="161" t="s">
        <v>178</v>
      </c>
      <c r="L139" s="161" t="s">
        <v>179</v>
      </c>
      <c r="M139" s="161">
        <v>2</v>
      </c>
      <c r="N139" s="161"/>
      <c r="O139" s="161">
        <v>9</v>
      </c>
      <c r="P139" s="161">
        <v>1</v>
      </c>
      <c r="Q139" s="161">
        <v>0</v>
      </c>
      <c r="R139" s="161">
        <v>0</v>
      </c>
      <c r="S139" s="161">
        <v>0</v>
      </c>
      <c r="T139" s="161">
        <v>0</v>
      </c>
      <c r="U139" s="161">
        <v>0</v>
      </c>
      <c r="V139" s="161">
        <v>0</v>
      </c>
      <c r="W139" s="161">
        <v>1</v>
      </c>
      <c r="X139" s="161"/>
      <c r="Y139" s="161"/>
      <c r="Z139" s="156">
        <v>4.3</v>
      </c>
      <c r="AA139" s="161"/>
      <c r="AB139" s="161"/>
      <c r="AC139" s="624" t="s">
        <v>189</v>
      </c>
      <c r="AD139" s="478"/>
      <c r="AE139" s="649" t="s">
        <v>181</v>
      </c>
      <c r="AF139" s="161" t="s">
        <v>182</v>
      </c>
      <c r="AG139" s="161" t="s">
        <v>153</v>
      </c>
      <c r="AH139" s="161">
        <v>3</v>
      </c>
      <c r="AI139" s="161">
        <v>2</v>
      </c>
      <c r="AJ139" s="161">
        <v>1</v>
      </c>
      <c r="AK139" s="161" t="s">
        <v>183</v>
      </c>
      <c r="AL139" s="161" t="s">
        <v>168</v>
      </c>
      <c r="AM139" s="662"/>
      <c r="AN139" s="662"/>
      <c r="AO139" s="662"/>
      <c r="AP139" s="662"/>
    </row>
    <row r="140" spans="1:42" s="198" customFormat="1" ht="100.5" customHeight="1">
      <c r="A140" s="12" t="s">
        <v>156</v>
      </c>
      <c r="B140" s="12" t="s">
        <v>157</v>
      </c>
      <c r="C140" s="93">
        <v>5</v>
      </c>
      <c r="D140" s="12">
        <v>39029342</v>
      </c>
      <c r="E140" s="13">
        <v>0.46</v>
      </c>
      <c r="F140" s="13">
        <v>0.14000000000000001</v>
      </c>
      <c r="G140" s="53">
        <v>21134</v>
      </c>
      <c r="H140" s="58"/>
      <c r="I140" s="94" t="s">
        <v>221</v>
      </c>
      <c r="J140" s="95"/>
      <c r="K140" s="23" t="s">
        <v>222</v>
      </c>
      <c r="L140" s="23" t="s">
        <v>223</v>
      </c>
      <c r="M140" s="23"/>
      <c r="N140" s="23"/>
      <c r="O140" s="23">
        <v>9</v>
      </c>
      <c r="P140" s="23">
        <v>1</v>
      </c>
      <c r="Q140" s="23">
        <v>0</v>
      </c>
      <c r="R140" s="23">
        <v>0</v>
      </c>
      <c r="S140" s="23">
        <v>0</v>
      </c>
      <c r="T140" s="23">
        <v>0</v>
      </c>
      <c r="U140" s="23">
        <v>0</v>
      </c>
      <c r="V140" s="23">
        <v>0</v>
      </c>
      <c r="W140" s="23">
        <v>1</v>
      </c>
      <c r="X140" s="23"/>
      <c r="Y140" s="23"/>
      <c r="Z140" s="16">
        <v>4.3</v>
      </c>
      <c r="AA140" s="23"/>
      <c r="AB140" s="23"/>
      <c r="AC140" s="107" t="s">
        <v>189</v>
      </c>
      <c r="AD140" s="464"/>
      <c r="AE140" s="106" t="s">
        <v>224</v>
      </c>
      <c r="AF140" s="23" t="s">
        <v>225</v>
      </c>
      <c r="AG140" s="23" t="s">
        <v>174</v>
      </c>
      <c r="AH140" s="23">
        <v>3</v>
      </c>
      <c r="AI140" s="23">
        <v>2</v>
      </c>
      <c r="AJ140" s="23">
        <v>1</v>
      </c>
      <c r="AK140" s="23" t="s">
        <v>226</v>
      </c>
      <c r="AL140" s="23" t="s">
        <v>227</v>
      </c>
      <c r="AM140" s="24"/>
      <c r="AN140" s="24"/>
      <c r="AO140" s="24"/>
      <c r="AP140" s="24"/>
    </row>
    <row r="141" spans="1:42" s="198" customFormat="1" ht="100.5" customHeight="1">
      <c r="A141" s="12" t="s">
        <v>273</v>
      </c>
      <c r="B141" s="12" t="s">
        <v>274</v>
      </c>
      <c r="C141" s="12">
        <v>7</v>
      </c>
      <c r="D141" s="12">
        <v>3626205</v>
      </c>
      <c r="E141" s="13">
        <v>0.56999999999999995</v>
      </c>
      <c r="F141" s="13">
        <v>0.37</v>
      </c>
      <c r="G141" s="53">
        <v>35853</v>
      </c>
      <c r="H141" s="15"/>
      <c r="I141" s="16" t="s">
        <v>276</v>
      </c>
      <c r="J141" s="149"/>
      <c r="K141" s="16" t="s">
        <v>277</v>
      </c>
      <c r="L141" s="149" t="s">
        <v>278</v>
      </c>
      <c r="M141" s="149"/>
      <c r="N141" s="149"/>
      <c r="O141" s="149">
        <v>9</v>
      </c>
      <c r="P141" s="149">
        <v>1</v>
      </c>
      <c r="Q141" s="149">
        <v>0</v>
      </c>
      <c r="R141" s="149">
        <v>0</v>
      </c>
      <c r="S141" s="149">
        <v>0</v>
      </c>
      <c r="T141" s="149">
        <v>0</v>
      </c>
      <c r="U141" s="149">
        <v>0</v>
      </c>
      <c r="V141" s="149">
        <v>0</v>
      </c>
      <c r="W141" s="149">
        <v>1</v>
      </c>
      <c r="X141" s="149"/>
      <c r="Y141" s="149"/>
      <c r="Z141" s="149">
        <v>5.5</v>
      </c>
      <c r="AA141" s="149"/>
      <c r="AB141" s="149"/>
      <c r="AC141" s="60" t="s">
        <v>278</v>
      </c>
      <c r="AD141" s="464"/>
      <c r="AE141" s="150" t="s">
        <v>278</v>
      </c>
      <c r="AF141" s="151" t="s">
        <v>278</v>
      </c>
      <c r="AG141" s="151" t="s">
        <v>278</v>
      </c>
      <c r="AH141" s="151"/>
      <c r="AI141" s="151"/>
      <c r="AJ141" s="151"/>
      <c r="AK141" s="151" t="s">
        <v>278</v>
      </c>
      <c r="AL141" s="152" t="s">
        <v>279</v>
      </c>
      <c r="AM141" s="153"/>
      <c r="AN141" s="153"/>
      <c r="AO141" s="153"/>
      <c r="AP141" s="153"/>
    </row>
    <row r="142" spans="1:42" s="172" customFormat="1" ht="100.5" customHeight="1">
      <c r="A142" s="176" t="s">
        <v>343</v>
      </c>
      <c r="B142" s="176" t="s">
        <v>344</v>
      </c>
      <c r="C142" s="543">
        <v>10</v>
      </c>
      <c r="D142" s="548">
        <v>10912876</v>
      </c>
      <c r="E142" s="555">
        <v>0.56000000000000005</v>
      </c>
      <c r="F142" s="555">
        <v>0.15</v>
      </c>
      <c r="G142" s="566">
        <v>27762</v>
      </c>
      <c r="H142" s="575"/>
      <c r="I142" s="157" t="s">
        <v>364</v>
      </c>
      <c r="J142" s="21"/>
      <c r="K142" s="157" t="s">
        <v>365</v>
      </c>
      <c r="L142" s="157" t="s">
        <v>366</v>
      </c>
      <c r="M142" s="157">
        <v>2</v>
      </c>
      <c r="N142" s="157"/>
      <c r="O142" s="157">
        <v>9</v>
      </c>
      <c r="P142" s="157">
        <v>1</v>
      </c>
      <c r="Q142" s="157">
        <v>0</v>
      </c>
      <c r="R142" s="157">
        <v>0</v>
      </c>
      <c r="S142" s="157">
        <v>0</v>
      </c>
      <c r="T142" s="157">
        <v>0</v>
      </c>
      <c r="U142" s="157">
        <v>0</v>
      </c>
      <c r="V142" s="157">
        <v>0</v>
      </c>
      <c r="W142" s="157">
        <v>1</v>
      </c>
      <c r="X142" s="157"/>
      <c r="Y142" s="157"/>
      <c r="Z142" s="157">
        <v>4.8</v>
      </c>
      <c r="AA142" s="157"/>
      <c r="AB142" s="157"/>
      <c r="AC142" s="615">
        <v>2016</v>
      </c>
      <c r="AD142" s="633">
        <v>0</v>
      </c>
      <c r="AE142" s="566">
        <v>10000</v>
      </c>
      <c r="AF142" s="653">
        <v>40000</v>
      </c>
      <c r="AG142" s="157" t="s">
        <v>174</v>
      </c>
      <c r="AH142" s="157">
        <v>3</v>
      </c>
      <c r="AI142" s="157">
        <v>1</v>
      </c>
      <c r="AJ142" s="157">
        <v>1</v>
      </c>
      <c r="AK142" s="157" t="s">
        <v>348</v>
      </c>
      <c r="AL142" s="157" t="s">
        <v>368</v>
      </c>
      <c r="AM142" s="317"/>
      <c r="AN142" s="317"/>
      <c r="AO142" s="317"/>
      <c r="AP142" s="317"/>
    </row>
    <row r="143" spans="1:42" s="162" customFormat="1" ht="100.5" customHeight="1">
      <c r="A143" s="215" t="s">
        <v>369</v>
      </c>
      <c r="B143" s="215" t="s">
        <v>370</v>
      </c>
      <c r="C143" s="215">
        <v>11</v>
      </c>
      <c r="D143" s="215">
        <v>1440196</v>
      </c>
      <c r="E143" s="216">
        <v>0.45</v>
      </c>
      <c r="F143" s="216">
        <v>0.17</v>
      </c>
      <c r="G143" s="217">
        <v>24926</v>
      </c>
      <c r="H143" s="218">
        <v>1</v>
      </c>
      <c r="I143" s="219" t="s">
        <v>371</v>
      </c>
      <c r="J143" s="175"/>
      <c r="K143" s="219" t="s">
        <v>372</v>
      </c>
      <c r="L143" s="219" t="s">
        <v>1410</v>
      </c>
      <c r="M143" s="219">
        <v>2</v>
      </c>
      <c r="N143" s="219"/>
      <c r="O143" s="219">
        <v>9</v>
      </c>
      <c r="P143" s="219">
        <v>1</v>
      </c>
      <c r="Q143" s="219">
        <v>0</v>
      </c>
      <c r="R143" s="219">
        <v>0</v>
      </c>
      <c r="S143" s="219">
        <v>0</v>
      </c>
      <c r="T143" s="219">
        <v>0</v>
      </c>
      <c r="U143" s="219">
        <v>0</v>
      </c>
      <c r="V143" s="219">
        <v>0</v>
      </c>
      <c r="W143" s="219">
        <v>0</v>
      </c>
      <c r="X143" s="219"/>
      <c r="Y143" s="219"/>
      <c r="Z143" s="219">
        <v>4.5999999999999996</v>
      </c>
      <c r="AA143" s="219"/>
      <c r="AB143" s="219"/>
      <c r="AC143" s="220">
        <v>2019</v>
      </c>
      <c r="AD143" s="477">
        <v>0</v>
      </c>
      <c r="AE143" s="221" t="s">
        <v>374</v>
      </c>
      <c r="AF143" s="219" t="s">
        <v>375</v>
      </c>
      <c r="AG143" s="219" t="s">
        <v>303</v>
      </c>
      <c r="AH143" s="219">
        <v>3</v>
      </c>
      <c r="AI143" s="219">
        <v>2</v>
      </c>
      <c r="AJ143" s="219">
        <v>1</v>
      </c>
      <c r="AK143" s="219" t="s">
        <v>376</v>
      </c>
      <c r="AL143" s="174" t="s">
        <v>377</v>
      </c>
      <c r="AM143" s="222"/>
      <c r="AN143" s="222"/>
      <c r="AO143" s="222"/>
      <c r="AP143" s="222"/>
    </row>
    <row r="144" spans="1:42" s="198" customFormat="1" ht="100.5" customHeight="1">
      <c r="A144" s="236" t="s">
        <v>400</v>
      </c>
      <c r="B144" s="236" t="s">
        <v>401</v>
      </c>
      <c r="C144" s="236">
        <v>13</v>
      </c>
      <c r="D144" s="236">
        <v>12582032</v>
      </c>
      <c r="E144" s="237">
        <v>0.56999999999999995</v>
      </c>
      <c r="F144" s="237">
        <v>0.22</v>
      </c>
      <c r="G144" s="238">
        <v>28557</v>
      </c>
      <c r="H144" s="239"/>
      <c r="I144" s="140" t="s">
        <v>409</v>
      </c>
      <c r="J144" s="303"/>
      <c r="K144" s="140" t="s">
        <v>410</v>
      </c>
      <c r="L144" s="140" t="s">
        <v>411</v>
      </c>
      <c r="M144" s="140">
        <v>2</v>
      </c>
      <c r="N144" s="140"/>
      <c r="O144" s="140">
        <v>9</v>
      </c>
      <c r="P144" s="140">
        <v>1</v>
      </c>
      <c r="Q144" s="140">
        <v>0</v>
      </c>
      <c r="R144" s="140">
        <v>0</v>
      </c>
      <c r="S144" s="140">
        <v>0</v>
      </c>
      <c r="T144" s="140">
        <v>0</v>
      </c>
      <c r="U144" s="140">
        <v>0</v>
      </c>
      <c r="V144" s="140">
        <v>0</v>
      </c>
      <c r="W144" s="140">
        <v>0</v>
      </c>
      <c r="X144" s="140"/>
      <c r="Y144" s="140"/>
      <c r="Z144" s="140">
        <v>5.5</v>
      </c>
      <c r="AA144" s="140"/>
      <c r="AB144" s="140"/>
      <c r="AC144" s="243">
        <v>39325</v>
      </c>
      <c r="AD144" s="481">
        <v>0</v>
      </c>
      <c r="AE144" s="198" t="s">
        <v>412</v>
      </c>
      <c r="AF144" s="267">
        <v>20000</v>
      </c>
      <c r="AG144" s="140" t="s">
        <v>174</v>
      </c>
      <c r="AH144" s="140">
        <v>3</v>
      </c>
      <c r="AI144" s="140">
        <v>1</v>
      </c>
      <c r="AJ144" s="140">
        <v>1</v>
      </c>
      <c r="AK144" s="140" t="s">
        <v>413</v>
      </c>
      <c r="AL144" s="140" t="s">
        <v>153</v>
      </c>
    </row>
    <row r="145" spans="1:42" s="341" customFormat="1" ht="100.5" customHeight="1">
      <c r="A145" s="255" t="s">
        <v>437</v>
      </c>
      <c r="B145" s="255" t="s">
        <v>438</v>
      </c>
      <c r="C145" s="315">
        <v>14</v>
      </c>
      <c r="D145" s="315">
        <v>6833037</v>
      </c>
      <c r="E145" s="556">
        <v>0.56999999999999995</v>
      </c>
      <c r="F145" s="316">
        <v>0.28000000000000003</v>
      </c>
      <c r="G145" s="233">
        <v>28525</v>
      </c>
      <c r="H145" s="318"/>
      <c r="I145" s="230" t="s">
        <v>452</v>
      </c>
      <c r="J145" s="231"/>
      <c r="K145" s="230" t="s">
        <v>453</v>
      </c>
      <c r="L145" s="230" t="s">
        <v>454</v>
      </c>
      <c r="M145" s="230">
        <v>2</v>
      </c>
      <c r="N145" s="230"/>
      <c r="O145" s="230">
        <v>9</v>
      </c>
      <c r="P145" s="230">
        <v>1</v>
      </c>
      <c r="Q145" s="230">
        <v>0</v>
      </c>
      <c r="R145" s="230">
        <v>0</v>
      </c>
      <c r="S145" s="230">
        <v>0</v>
      </c>
      <c r="T145" s="230">
        <v>0</v>
      </c>
      <c r="U145" s="230">
        <v>0</v>
      </c>
      <c r="V145" s="230">
        <v>0</v>
      </c>
      <c r="W145" s="230">
        <v>0</v>
      </c>
      <c r="X145" s="230"/>
      <c r="Y145" s="230"/>
      <c r="Z145" s="230">
        <v>5.7</v>
      </c>
      <c r="AA145" s="230"/>
      <c r="AB145" s="230"/>
      <c r="AC145" s="232">
        <v>2022</v>
      </c>
      <c r="AD145" s="478">
        <v>1</v>
      </c>
      <c r="AE145" s="441">
        <v>10000</v>
      </c>
      <c r="AF145" s="230" t="s">
        <v>455</v>
      </c>
      <c r="AG145" s="230" t="s">
        <v>303</v>
      </c>
      <c r="AH145" s="230">
        <v>3</v>
      </c>
      <c r="AI145" s="230">
        <v>2</v>
      </c>
      <c r="AJ145" s="230">
        <v>1</v>
      </c>
      <c r="AK145" s="230"/>
      <c r="AL145" s="230" t="s">
        <v>456</v>
      </c>
      <c r="AM145" s="317"/>
      <c r="AN145" s="317"/>
      <c r="AO145" s="317"/>
      <c r="AP145" s="317"/>
    </row>
    <row r="146" spans="1:42" s="153" customFormat="1" ht="100.5" customHeight="1">
      <c r="A146" s="236" t="s">
        <v>463</v>
      </c>
      <c r="B146" s="236" t="s">
        <v>464</v>
      </c>
      <c r="C146" s="236">
        <v>15</v>
      </c>
      <c r="D146" s="236">
        <v>3200517</v>
      </c>
      <c r="E146" s="237">
        <v>0.6</v>
      </c>
      <c r="F146" s="237">
        <v>0.23</v>
      </c>
      <c r="G146" s="238">
        <v>29561</v>
      </c>
      <c r="H146" s="239"/>
      <c r="I146" s="140" t="s">
        <v>472</v>
      </c>
      <c r="J146" s="125"/>
      <c r="K146" s="140" t="s">
        <v>473</v>
      </c>
      <c r="L146" s="140" t="s">
        <v>474</v>
      </c>
      <c r="M146" s="140">
        <v>2</v>
      </c>
      <c r="N146" s="140"/>
      <c r="O146" s="140">
        <v>9</v>
      </c>
      <c r="P146" s="140">
        <v>1</v>
      </c>
      <c r="Q146" s="140">
        <v>0</v>
      </c>
      <c r="R146" s="140">
        <v>0</v>
      </c>
      <c r="S146" s="140">
        <v>0</v>
      </c>
      <c r="T146" s="140">
        <v>0</v>
      </c>
      <c r="U146" s="140">
        <v>0</v>
      </c>
      <c r="V146" s="140">
        <v>0</v>
      </c>
      <c r="W146" s="140">
        <v>0</v>
      </c>
      <c r="X146" s="140"/>
      <c r="Y146" s="140"/>
      <c r="Z146" s="140">
        <v>4.9000000000000004</v>
      </c>
      <c r="AA146" s="140"/>
      <c r="AB146" s="140"/>
      <c r="AC146" s="268">
        <v>2016</v>
      </c>
      <c r="AD146" s="485">
        <v>0</v>
      </c>
      <c r="AE146" s="122" t="s">
        <v>476</v>
      </c>
      <c r="AF146" s="247">
        <v>50000</v>
      </c>
      <c r="AG146" s="136" t="s">
        <v>174</v>
      </c>
      <c r="AH146" s="136">
        <v>3</v>
      </c>
      <c r="AI146" s="136">
        <v>1</v>
      </c>
      <c r="AJ146" s="136">
        <v>1</v>
      </c>
      <c r="AK146" s="140" t="s">
        <v>477</v>
      </c>
      <c r="AL146" s="140" t="s">
        <v>174</v>
      </c>
      <c r="AM146" s="198"/>
      <c r="AN146" s="198"/>
      <c r="AO146" s="198"/>
      <c r="AP146" s="198"/>
    </row>
    <row r="147" spans="1:42" s="162" customFormat="1" ht="100.5" customHeight="1">
      <c r="A147" s="275" t="s">
        <v>491</v>
      </c>
      <c r="B147" s="275" t="s">
        <v>492</v>
      </c>
      <c r="C147" s="294">
        <v>16</v>
      </c>
      <c r="D147" s="294"/>
      <c r="E147" s="444"/>
      <c r="F147" s="444"/>
      <c r="G147" s="444"/>
      <c r="H147" s="295"/>
      <c r="I147" s="161" t="s">
        <v>499</v>
      </c>
      <c r="J147" s="387"/>
      <c r="K147" s="161" t="s">
        <v>500</v>
      </c>
      <c r="L147" s="161" t="s">
        <v>501</v>
      </c>
      <c r="M147" s="161">
        <v>2</v>
      </c>
      <c r="N147" s="161"/>
      <c r="O147" s="161">
        <v>9</v>
      </c>
      <c r="P147" s="161">
        <v>1</v>
      </c>
      <c r="Q147" s="161">
        <v>0</v>
      </c>
      <c r="R147" s="161">
        <v>0</v>
      </c>
      <c r="S147" s="161">
        <v>0</v>
      </c>
      <c r="T147" s="161">
        <v>0</v>
      </c>
      <c r="U147" s="161">
        <v>0</v>
      </c>
      <c r="V147" s="161">
        <v>0</v>
      </c>
      <c r="W147" s="161">
        <v>0</v>
      </c>
      <c r="X147" s="161"/>
      <c r="Y147" s="161"/>
      <c r="Z147" s="161">
        <v>5.8</v>
      </c>
      <c r="AA147" s="161"/>
      <c r="AB147" s="161"/>
      <c r="AC147" s="298">
        <v>2011</v>
      </c>
      <c r="AD147" s="490">
        <v>0</v>
      </c>
      <c r="AE147" s="317"/>
      <c r="AF147" s="161" t="s">
        <v>502</v>
      </c>
      <c r="AG147" s="161" t="s">
        <v>174</v>
      </c>
      <c r="AH147" s="161">
        <v>3</v>
      </c>
      <c r="AI147" s="161">
        <v>2</v>
      </c>
      <c r="AJ147" s="161">
        <v>1</v>
      </c>
      <c r="AK147" s="161" t="s">
        <v>234</v>
      </c>
      <c r="AL147" s="161" t="s">
        <v>503</v>
      </c>
    </row>
    <row r="148" spans="1:42" s="198" customFormat="1" ht="100.5" customHeight="1">
      <c r="A148" s="236" t="s">
        <v>510</v>
      </c>
      <c r="B148" s="236" t="s">
        <v>511</v>
      </c>
      <c r="C148" s="236">
        <v>17</v>
      </c>
      <c r="D148" s="236">
        <v>4512310</v>
      </c>
      <c r="E148" s="422"/>
      <c r="F148" s="422"/>
      <c r="G148" s="422"/>
      <c r="H148" s="321">
        <v>1</v>
      </c>
      <c r="I148" s="140" t="s">
        <v>512</v>
      </c>
      <c r="J148" s="126" t="s">
        <v>1482</v>
      </c>
      <c r="K148" s="140" t="s">
        <v>513</v>
      </c>
      <c r="L148" s="140" t="s">
        <v>514</v>
      </c>
      <c r="M148" s="140">
        <v>2</v>
      </c>
      <c r="N148" s="140"/>
      <c r="O148" s="140">
        <v>9</v>
      </c>
      <c r="P148" s="140">
        <v>1</v>
      </c>
      <c r="Q148" s="140">
        <v>0</v>
      </c>
      <c r="R148" s="140">
        <v>0</v>
      </c>
      <c r="S148" s="140">
        <v>0</v>
      </c>
      <c r="T148" s="140">
        <v>0</v>
      </c>
      <c r="U148" s="140">
        <v>0</v>
      </c>
      <c r="V148" s="140">
        <v>1</v>
      </c>
      <c r="W148" s="140">
        <v>1</v>
      </c>
      <c r="X148" s="140"/>
      <c r="Y148" s="140"/>
      <c r="Z148" s="140">
        <v>5.9</v>
      </c>
      <c r="AA148" s="140"/>
      <c r="AB148" s="140"/>
      <c r="AC148" s="321">
        <v>2003</v>
      </c>
      <c r="AD148" s="481">
        <v>0</v>
      </c>
      <c r="AE148" s="293" t="s">
        <v>515</v>
      </c>
      <c r="AF148" s="136" t="s">
        <v>1483</v>
      </c>
      <c r="AG148" s="136" t="s">
        <v>517</v>
      </c>
      <c r="AH148" s="136">
        <v>3</v>
      </c>
      <c r="AI148" s="136">
        <v>2</v>
      </c>
      <c r="AJ148" s="136">
        <v>1</v>
      </c>
      <c r="AK148" s="140" t="s">
        <v>518</v>
      </c>
      <c r="AL148" s="140" t="s">
        <v>519</v>
      </c>
    </row>
    <row r="149" spans="1:42" s="198" customFormat="1" ht="100.5" customHeight="1">
      <c r="A149" s="275" t="s">
        <v>520</v>
      </c>
      <c r="B149" s="275" t="s">
        <v>521</v>
      </c>
      <c r="C149" s="275">
        <v>18</v>
      </c>
      <c r="D149" s="275"/>
      <c r="E149" s="290">
        <v>0.53</v>
      </c>
      <c r="F149" s="290">
        <v>0.14000000000000001</v>
      </c>
      <c r="G149" s="291">
        <v>26285</v>
      </c>
      <c r="H149" s="276"/>
      <c r="I149" s="23" t="s">
        <v>522</v>
      </c>
      <c r="J149" s="210"/>
      <c r="K149" s="23" t="s">
        <v>523</v>
      </c>
      <c r="L149" s="23" t="s">
        <v>524</v>
      </c>
      <c r="M149" s="23">
        <v>2</v>
      </c>
      <c r="N149" s="23"/>
      <c r="O149" s="23">
        <v>9</v>
      </c>
      <c r="P149" s="23">
        <v>1</v>
      </c>
      <c r="Q149" s="23">
        <v>0</v>
      </c>
      <c r="R149" s="23">
        <v>0</v>
      </c>
      <c r="S149" s="23">
        <v>0</v>
      </c>
      <c r="T149" s="23">
        <v>0</v>
      </c>
      <c r="U149" s="23">
        <v>0</v>
      </c>
      <c r="V149" s="23">
        <v>1</v>
      </c>
      <c r="W149" s="23">
        <v>1</v>
      </c>
      <c r="X149" s="23"/>
      <c r="Y149" s="23"/>
      <c r="Z149" s="23">
        <v>6.1</v>
      </c>
      <c r="AA149" s="23"/>
      <c r="AB149" s="23"/>
      <c r="AC149" s="280" t="s">
        <v>1492</v>
      </c>
      <c r="AD149" s="488">
        <v>0</v>
      </c>
      <c r="AE149" s="124"/>
      <c r="AF149" s="23" t="s">
        <v>525</v>
      </c>
      <c r="AG149" s="23"/>
      <c r="AH149" s="23">
        <v>1</v>
      </c>
      <c r="AI149" s="23">
        <v>3</v>
      </c>
      <c r="AJ149" s="23">
        <v>1</v>
      </c>
      <c r="AK149" s="23" t="s">
        <v>119</v>
      </c>
      <c r="AL149" s="23" t="s">
        <v>526</v>
      </c>
      <c r="AM149" s="153"/>
      <c r="AN149" s="153"/>
      <c r="AO149" s="153"/>
      <c r="AP149" s="153"/>
    </row>
    <row r="150" spans="1:42" s="198" customFormat="1" ht="100.5" customHeight="1">
      <c r="A150" s="236" t="s">
        <v>538</v>
      </c>
      <c r="B150" s="236" t="s">
        <v>539</v>
      </c>
      <c r="C150" s="236">
        <v>19</v>
      </c>
      <c r="D150" s="236"/>
      <c r="E150" s="422"/>
      <c r="F150" s="422"/>
      <c r="G150" s="422"/>
      <c r="H150" s="239"/>
      <c r="I150" s="140" t="s">
        <v>558</v>
      </c>
      <c r="J150" s="301"/>
      <c r="K150" s="140" t="s">
        <v>559</v>
      </c>
      <c r="L150" s="140" t="s">
        <v>560</v>
      </c>
      <c r="M150" s="140"/>
      <c r="N150" s="140"/>
      <c r="O150" s="140">
        <v>9</v>
      </c>
      <c r="P150" s="140">
        <v>1</v>
      </c>
      <c r="Q150" s="140">
        <v>0</v>
      </c>
      <c r="R150" s="140">
        <v>0</v>
      </c>
      <c r="S150" s="140">
        <v>0</v>
      </c>
      <c r="T150" s="140">
        <v>0</v>
      </c>
      <c r="U150" s="140">
        <v>0</v>
      </c>
      <c r="V150" s="140">
        <v>0</v>
      </c>
      <c r="W150" s="140">
        <v>0</v>
      </c>
      <c r="X150" s="140"/>
      <c r="Y150" s="140"/>
      <c r="Z150" s="140">
        <v>6.1</v>
      </c>
      <c r="AA150" s="140"/>
      <c r="AB150" s="140"/>
      <c r="AC150" s="300">
        <v>2011</v>
      </c>
      <c r="AD150" s="491">
        <v>0</v>
      </c>
      <c r="AE150" s="293"/>
      <c r="AF150" s="302" t="s">
        <v>562</v>
      </c>
      <c r="AG150" s="302"/>
      <c r="AH150" s="302">
        <v>3</v>
      </c>
      <c r="AI150" s="302">
        <v>1</v>
      </c>
      <c r="AJ150" s="302">
        <v>1</v>
      </c>
      <c r="AK150" s="140" t="s">
        <v>234</v>
      </c>
      <c r="AL150" s="140" t="s">
        <v>563</v>
      </c>
    </row>
    <row r="151" spans="1:42" ht="100.5" customHeight="1">
      <c r="A151" s="255" t="s">
        <v>600</v>
      </c>
      <c r="B151" s="255" t="s">
        <v>601</v>
      </c>
      <c r="C151" s="255">
        <v>22</v>
      </c>
      <c r="D151" s="255">
        <v>10034113</v>
      </c>
      <c r="E151" s="257">
        <v>0.57999999999999996</v>
      </c>
      <c r="F151" s="257">
        <v>0.19</v>
      </c>
      <c r="G151" s="258">
        <v>29863</v>
      </c>
      <c r="H151" s="259">
        <v>1</v>
      </c>
      <c r="I151" s="54" t="s">
        <v>602</v>
      </c>
      <c r="J151" s="100"/>
      <c r="K151" s="602" t="s">
        <v>603</v>
      </c>
      <c r="L151" s="55" t="s">
        <v>604</v>
      </c>
      <c r="M151" s="55">
        <v>2</v>
      </c>
      <c r="N151" s="55"/>
      <c r="O151" s="55">
        <v>9</v>
      </c>
      <c r="P151" s="55">
        <v>1</v>
      </c>
      <c r="Q151" s="55">
        <v>0</v>
      </c>
      <c r="R151" s="55">
        <v>0</v>
      </c>
      <c r="S151" s="55">
        <v>0</v>
      </c>
      <c r="T151" s="55">
        <v>0</v>
      </c>
      <c r="U151" s="55">
        <v>0</v>
      </c>
      <c r="V151" s="55">
        <v>0</v>
      </c>
      <c r="W151" s="55">
        <v>0</v>
      </c>
      <c r="X151" s="55"/>
      <c r="Y151" s="55"/>
      <c r="Z151" s="55">
        <v>5.7</v>
      </c>
      <c r="AA151" s="55"/>
      <c r="AB151" s="55"/>
      <c r="AC151" s="281">
        <v>2021</v>
      </c>
      <c r="AD151" s="467">
        <v>1</v>
      </c>
      <c r="AF151" s="602" t="s">
        <v>1534</v>
      </c>
      <c r="AG151" s="602"/>
      <c r="AH151" s="602">
        <v>4</v>
      </c>
      <c r="AI151" s="602">
        <v>2</v>
      </c>
      <c r="AJ151" s="602">
        <v>1</v>
      </c>
      <c r="AK151" s="55" t="s">
        <v>607</v>
      </c>
      <c r="AL151" s="55" t="s">
        <v>243</v>
      </c>
      <c r="AM151" s="180"/>
      <c r="AN151" s="180"/>
      <c r="AO151" s="180"/>
      <c r="AP151" s="180"/>
    </row>
    <row r="152" spans="1:42" s="172" customFormat="1" ht="100.5" customHeight="1">
      <c r="A152" s="236" t="s">
        <v>608</v>
      </c>
      <c r="B152" s="236" t="s">
        <v>609</v>
      </c>
      <c r="C152" s="249">
        <v>23</v>
      </c>
      <c r="D152" s="249">
        <v>5717184</v>
      </c>
      <c r="E152" s="352">
        <v>0.64</v>
      </c>
      <c r="F152" s="352">
        <v>0.3</v>
      </c>
      <c r="G152" s="353">
        <v>32022</v>
      </c>
      <c r="H152" s="250"/>
      <c r="I152" s="251" t="s">
        <v>632</v>
      </c>
      <c r="J152" s="252"/>
      <c r="K152" s="251" t="s">
        <v>618</v>
      </c>
      <c r="L152" s="251" t="s">
        <v>633</v>
      </c>
      <c r="M152" s="251">
        <v>0</v>
      </c>
      <c r="N152" s="251"/>
      <c r="O152" s="251">
        <v>9</v>
      </c>
      <c r="P152" s="251">
        <v>1</v>
      </c>
      <c r="Q152" s="251">
        <v>0</v>
      </c>
      <c r="R152" s="251">
        <v>0</v>
      </c>
      <c r="S152" s="251">
        <v>0</v>
      </c>
      <c r="T152" s="251">
        <v>0</v>
      </c>
      <c r="U152" s="251">
        <v>0</v>
      </c>
      <c r="V152" s="251">
        <v>1</v>
      </c>
      <c r="W152" s="251">
        <v>1</v>
      </c>
      <c r="X152" s="251"/>
      <c r="Y152" s="251"/>
      <c r="Z152" s="140">
        <v>6.1</v>
      </c>
      <c r="AA152" s="251"/>
      <c r="AB152" s="251"/>
      <c r="AC152" s="220">
        <v>2003</v>
      </c>
      <c r="AD152" s="477">
        <v>0</v>
      </c>
      <c r="AF152" s="355" t="s">
        <v>1574</v>
      </c>
      <c r="AG152" s="355"/>
      <c r="AH152" s="355">
        <v>3</v>
      </c>
      <c r="AI152" s="355">
        <v>1</v>
      </c>
      <c r="AJ152" s="355">
        <v>1</v>
      </c>
      <c r="AK152" s="251" t="s">
        <v>234</v>
      </c>
      <c r="AL152" s="251" t="s">
        <v>635</v>
      </c>
    </row>
    <row r="153" spans="1:42" s="153" customFormat="1" ht="100.5" customHeight="1">
      <c r="A153" s="236" t="s">
        <v>608</v>
      </c>
      <c r="B153" s="236" t="s">
        <v>609</v>
      </c>
      <c r="C153" s="332">
        <v>23</v>
      </c>
      <c r="D153" s="236">
        <v>5717184</v>
      </c>
      <c r="E153" s="237">
        <v>0.64</v>
      </c>
      <c r="F153" s="237">
        <v>0.3</v>
      </c>
      <c r="G153" s="238">
        <v>32030</v>
      </c>
      <c r="H153" s="335"/>
      <c r="I153" s="124" t="s">
        <v>639</v>
      </c>
      <c r="J153" s="336"/>
      <c r="K153" s="124" t="s">
        <v>640</v>
      </c>
      <c r="L153" s="124" t="s">
        <v>641</v>
      </c>
      <c r="M153" s="124">
        <v>2</v>
      </c>
      <c r="N153" s="124"/>
      <c r="O153" s="124">
        <v>9</v>
      </c>
      <c r="P153" s="124">
        <v>1</v>
      </c>
      <c r="Q153" s="124">
        <v>0</v>
      </c>
      <c r="R153" s="124">
        <v>0</v>
      </c>
      <c r="S153" s="124">
        <v>0</v>
      </c>
      <c r="T153" s="124">
        <v>0</v>
      </c>
      <c r="U153" s="124">
        <v>0</v>
      </c>
      <c r="V153" s="124">
        <v>0</v>
      </c>
      <c r="W153" s="124">
        <v>1</v>
      </c>
      <c r="X153" s="124"/>
      <c r="Y153" s="124"/>
      <c r="Z153" s="124">
        <v>6.1</v>
      </c>
      <c r="AA153" s="124"/>
      <c r="AB153" s="124"/>
      <c r="AC153" s="300">
        <v>2003</v>
      </c>
      <c r="AD153" s="491">
        <v>0</v>
      </c>
      <c r="AE153" s="329"/>
      <c r="AF153" s="338" t="s">
        <v>643</v>
      </c>
      <c r="AG153" s="338"/>
      <c r="AH153" s="338">
        <v>3</v>
      </c>
      <c r="AI153" s="338">
        <v>2</v>
      </c>
      <c r="AJ153" s="338">
        <v>1</v>
      </c>
      <c r="AK153" s="124" t="s">
        <v>644</v>
      </c>
      <c r="AL153" s="124" t="s">
        <v>645</v>
      </c>
      <c r="AM153" s="329"/>
      <c r="AN153" s="329"/>
      <c r="AO153" s="329"/>
      <c r="AP153" s="329"/>
    </row>
    <row r="154" spans="1:42" s="162" customFormat="1" ht="100.5" customHeight="1">
      <c r="A154" s="236" t="s">
        <v>715</v>
      </c>
      <c r="B154" s="236" t="s">
        <v>716</v>
      </c>
      <c r="C154" s="249">
        <v>25</v>
      </c>
      <c r="D154" s="249">
        <v>6177957</v>
      </c>
      <c r="E154" s="352">
        <v>0.56000000000000005</v>
      </c>
      <c r="F154" s="352">
        <v>0.17</v>
      </c>
      <c r="G154" s="353">
        <v>28713</v>
      </c>
      <c r="H154" s="250">
        <v>3</v>
      </c>
      <c r="I154" s="354" t="s">
        <v>717</v>
      </c>
      <c r="J154" s="252" t="s">
        <v>1607</v>
      </c>
      <c r="K154" s="251" t="s">
        <v>718</v>
      </c>
      <c r="L154" s="251" t="s">
        <v>719</v>
      </c>
      <c r="M154" s="251"/>
      <c r="N154" s="251"/>
      <c r="O154" s="251">
        <v>9</v>
      </c>
      <c r="P154" s="251">
        <v>0</v>
      </c>
      <c r="Q154" s="251">
        <v>1</v>
      </c>
      <c r="R154" s="251">
        <v>0</v>
      </c>
      <c r="S154" s="251">
        <v>0</v>
      </c>
      <c r="T154" s="251">
        <v>0</v>
      </c>
      <c r="U154" s="251">
        <v>0</v>
      </c>
      <c r="V154" s="251">
        <v>0</v>
      </c>
      <c r="W154" s="251">
        <v>0</v>
      </c>
      <c r="X154" s="251"/>
      <c r="Y154" s="251"/>
      <c r="Z154" s="251">
        <v>6</v>
      </c>
      <c r="AA154" s="251"/>
      <c r="AB154" s="251"/>
      <c r="AC154" s="171" t="s">
        <v>1608</v>
      </c>
      <c r="AD154" s="473">
        <v>0</v>
      </c>
      <c r="AE154" s="353">
        <v>50000</v>
      </c>
      <c r="AF154" s="458" t="s">
        <v>1609</v>
      </c>
      <c r="AG154" s="458" t="s">
        <v>234</v>
      </c>
      <c r="AH154" s="458">
        <v>3</v>
      </c>
      <c r="AI154" s="458">
        <v>2</v>
      </c>
      <c r="AJ154" s="458">
        <v>1</v>
      </c>
      <c r="AK154" s="251" t="s">
        <v>234</v>
      </c>
      <c r="AL154" s="251" t="s">
        <v>721</v>
      </c>
      <c r="AM154" s="172"/>
      <c r="AN154" s="172"/>
      <c r="AO154" s="172"/>
      <c r="AP154" s="172"/>
    </row>
    <row r="155" spans="1:42" s="198" customFormat="1" ht="100.5" customHeight="1">
      <c r="A155" s="416" t="s">
        <v>745</v>
      </c>
      <c r="B155" s="416" t="s">
        <v>746</v>
      </c>
      <c r="C155" s="416">
        <v>27</v>
      </c>
      <c r="D155" s="416">
        <v>1967923</v>
      </c>
      <c r="E155" s="550">
        <v>0.6</v>
      </c>
      <c r="F155" s="550">
        <v>0.19</v>
      </c>
      <c r="G155" s="563">
        <v>26781</v>
      </c>
      <c r="H155" s="163">
        <v>1</v>
      </c>
      <c r="I155" s="126" t="s">
        <v>747</v>
      </c>
      <c r="J155" s="165"/>
      <c r="K155" s="126" t="s">
        <v>748</v>
      </c>
      <c r="L155" s="126" t="s">
        <v>749</v>
      </c>
      <c r="M155" s="126"/>
      <c r="N155" s="126"/>
      <c r="O155" s="126">
        <v>9</v>
      </c>
      <c r="P155" s="126">
        <v>1</v>
      </c>
      <c r="Q155" s="126">
        <v>0</v>
      </c>
      <c r="R155" s="126">
        <v>0</v>
      </c>
      <c r="S155" s="126">
        <v>0</v>
      </c>
      <c r="T155" s="126">
        <v>0</v>
      </c>
      <c r="U155" s="126">
        <v>0</v>
      </c>
      <c r="V155" s="126">
        <v>0</v>
      </c>
      <c r="W155" s="126">
        <v>1</v>
      </c>
      <c r="X155" s="126"/>
      <c r="Y155" s="126"/>
      <c r="Z155" s="126">
        <v>6</v>
      </c>
      <c r="AA155" s="126"/>
      <c r="AB155" s="126"/>
      <c r="AC155" s="268" t="s">
        <v>189</v>
      </c>
      <c r="AD155" s="485"/>
      <c r="AE155" s="128" t="s">
        <v>751</v>
      </c>
      <c r="AF155" s="652" t="s">
        <v>1627</v>
      </c>
      <c r="AG155" s="652" t="s">
        <v>174</v>
      </c>
      <c r="AH155" s="652">
        <v>3</v>
      </c>
      <c r="AI155" s="652">
        <v>2</v>
      </c>
      <c r="AJ155" s="652">
        <v>1</v>
      </c>
      <c r="AK155" s="126" t="s">
        <v>753</v>
      </c>
      <c r="AL155" s="126" t="s">
        <v>754</v>
      </c>
      <c r="AM155" s="128"/>
      <c r="AN155" s="128"/>
      <c r="AO155" s="128"/>
      <c r="AP155" s="128"/>
    </row>
    <row r="156" spans="1:42" s="422" customFormat="1" ht="100.5" customHeight="1">
      <c r="A156" s="255" t="s">
        <v>755</v>
      </c>
      <c r="B156" s="255" t="s">
        <v>756</v>
      </c>
      <c r="C156" s="255">
        <v>28</v>
      </c>
      <c r="D156" s="255">
        <v>3177772</v>
      </c>
      <c r="E156" s="257">
        <v>0.46</v>
      </c>
      <c r="F156" s="257">
        <v>0.03</v>
      </c>
      <c r="G156" s="258">
        <v>21358</v>
      </c>
      <c r="H156" s="259"/>
      <c r="I156" s="367" t="s">
        <v>757</v>
      </c>
      <c r="J156" s="262"/>
      <c r="K156" s="55" t="s">
        <v>758</v>
      </c>
      <c r="L156" s="755" t="s">
        <v>759</v>
      </c>
      <c r="M156" s="755"/>
      <c r="N156" s="755"/>
      <c r="O156" s="755">
        <v>9</v>
      </c>
      <c r="P156" s="755">
        <v>1</v>
      </c>
      <c r="Q156" s="755">
        <v>0</v>
      </c>
      <c r="R156" s="755">
        <v>0</v>
      </c>
      <c r="S156" s="755">
        <v>0</v>
      </c>
      <c r="T156" s="755">
        <v>0</v>
      </c>
      <c r="U156" s="755">
        <v>0</v>
      </c>
      <c r="V156" s="755">
        <v>0</v>
      </c>
      <c r="W156" s="755">
        <v>1</v>
      </c>
      <c r="X156" s="755"/>
      <c r="Y156" s="755"/>
      <c r="Z156" s="755">
        <v>4.2</v>
      </c>
      <c r="AA156" s="755"/>
      <c r="AB156" s="755"/>
      <c r="AC156" s="96" t="s">
        <v>189</v>
      </c>
      <c r="AD156" s="466"/>
      <c r="AE156" s="180" t="s">
        <v>761</v>
      </c>
      <c r="AF156" s="368" t="s">
        <v>762</v>
      </c>
      <c r="AG156" s="368" t="s">
        <v>763</v>
      </c>
      <c r="AH156" s="368">
        <v>3</v>
      </c>
      <c r="AI156" s="368">
        <v>2</v>
      </c>
      <c r="AJ156" s="368">
        <v>1</v>
      </c>
      <c r="AK156" s="55" t="s">
        <v>764</v>
      </c>
      <c r="AL156" s="55" t="s">
        <v>765</v>
      </c>
      <c r="AM156" s="180"/>
      <c r="AN156" s="180"/>
      <c r="AO156" s="180"/>
      <c r="AP156" s="180"/>
    </row>
    <row r="157" spans="1:42" s="198" customFormat="1" ht="100.5" customHeight="1">
      <c r="A157" s="236" t="s">
        <v>773</v>
      </c>
      <c r="B157" s="236" t="s">
        <v>774</v>
      </c>
      <c r="C157" s="236">
        <v>29</v>
      </c>
      <c r="D157" s="236">
        <v>1395231</v>
      </c>
      <c r="E157" s="237">
        <v>0.7</v>
      </c>
      <c r="F157" s="237">
        <v>0.38</v>
      </c>
      <c r="G157" s="567">
        <v>39928</v>
      </c>
      <c r="H157" s="239">
        <v>1</v>
      </c>
      <c r="I157" s="140" t="s">
        <v>775</v>
      </c>
      <c r="J157" s="126" t="s">
        <v>1601</v>
      </c>
      <c r="K157" s="140" t="s">
        <v>776</v>
      </c>
      <c r="L157" s="140" t="s">
        <v>777</v>
      </c>
      <c r="M157" s="140"/>
      <c r="N157" s="140"/>
      <c r="O157" s="140">
        <v>9</v>
      </c>
      <c r="P157" s="140">
        <v>1</v>
      </c>
      <c r="Q157" s="140">
        <v>0</v>
      </c>
      <c r="R157" s="140">
        <v>0</v>
      </c>
      <c r="S157" s="140">
        <v>0</v>
      </c>
      <c r="T157" s="140">
        <v>0</v>
      </c>
      <c r="U157" s="140">
        <v>0</v>
      </c>
      <c r="V157" s="140">
        <v>0</v>
      </c>
      <c r="W157" s="140">
        <v>1</v>
      </c>
      <c r="X157" s="140"/>
      <c r="Y157" s="140"/>
      <c r="Z157" s="140">
        <v>5.2</v>
      </c>
      <c r="AA157" s="140"/>
      <c r="AB157" s="140"/>
      <c r="AC157" s="268" t="s">
        <v>189</v>
      </c>
      <c r="AD157" s="485"/>
      <c r="AF157" s="654" t="s">
        <v>1642</v>
      </c>
      <c r="AG157" s="654"/>
      <c r="AH157" s="654"/>
      <c r="AI157" s="654">
        <v>2</v>
      </c>
      <c r="AJ157" s="654">
        <v>1</v>
      </c>
      <c r="AK157" s="140" t="s">
        <v>779</v>
      </c>
      <c r="AL157" s="140" t="s">
        <v>780</v>
      </c>
    </row>
    <row r="158" spans="1:42" s="198" customFormat="1" ht="100.5" customHeight="1">
      <c r="A158" s="255" t="s">
        <v>781</v>
      </c>
      <c r="B158" s="255" t="s">
        <v>782</v>
      </c>
      <c r="C158" s="255">
        <v>30</v>
      </c>
      <c r="D158" s="255">
        <v>9261699</v>
      </c>
      <c r="E158" s="257">
        <v>0.63</v>
      </c>
      <c r="F158" s="257">
        <v>0.34</v>
      </c>
      <c r="G158" s="258">
        <v>35117</v>
      </c>
      <c r="H158" s="259">
        <v>5</v>
      </c>
      <c r="I158" s="377" t="s">
        <v>800</v>
      </c>
      <c r="J158" s="378"/>
      <c r="K158" s="55" t="s">
        <v>801</v>
      </c>
      <c r="L158" s="55" t="s">
        <v>802</v>
      </c>
      <c r="M158" s="55"/>
      <c r="N158" s="55"/>
      <c r="O158" s="55">
        <v>9</v>
      </c>
      <c r="P158" s="55">
        <v>1</v>
      </c>
      <c r="Q158" s="55">
        <v>0</v>
      </c>
      <c r="R158" s="55">
        <v>0</v>
      </c>
      <c r="S158" s="55">
        <v>0</v>
      </c>
      <c r="T158" s="55">
        <v>0</v>
      </c>
      <c r="U158" s="55">
        <v>0</v>
      </c>
      <c r="V158" s="55">
        <v>0</v>
      </c>
      <c r="W158" s="55">
        <v>1</v>
      </c>
      <c r="X158" s="55"/>
      <c r="Y158" s="55"/>
      <c r="Z158" s="55">
        <v>5.3</v>
      </c>
      <c r="AA158" s="55"/>
      <c r="AB158" s="55"/>
      <c r="AC158" s="96" t="s">
        <v>1646</v>
      </c>
      <c r="AD158" s="466">
        <v>0</v>
      </c>
      <c r="AF158" s="55" t="s">
        <v>804</v>
      </c>
      <c r="AG158" s="55"/>
      <c r="AH158" s="55">
        <v>3</v>
      </c>
      <c r="AI158" s="55">
        <v>1</v>
      </c>
      <c r="AJ158" s="55">
        <v>1</v>
      </c>
      <c r="AK158" s="55" t="s">
        <v>805</v>
      </c>
      <c r="AL158" s="55" t="s">
        <v>806</v>
      </c>
      <c r="AM158" s="180"/>
      <c r="AN158" s="180"/>
      <c r="AO158" s="180"/>
      <c r="AP158" s="180"/>
    </row>
    <row r="159" spans="1:42" s="198" customFormat="1" ht="100.5" customHeight="1">
      <c r="A159" s="236" t="s">
        <v>819</v>
      </c>
      <c r="B159" s="236" t="s">
        <v>820</v>
      </c>
      <c r="C159" s="236">
        <v>31</v>
      </c>
      <c r="D159" s="236">
        <v>2113344</v>
      </c>
      <c r="E159" s="422"/>
      <c r="F159" s="422"/>
      <c r="G159" s="422"/>
      <c r="H159" s="321">
        <v>5</v>
      </c>
      <c r="I159" s="140" t="s">
        <v>827</v>
      </c>
      <c r="J159" s="279"/>
      <c r="K159" s="140" t="s">
        <v>828</v>
      </c>
      <c r="L159" s="140" t="s">
        <v>829</v>
      </c>
      <c r="M159" s="140"/>
      <c r="N159" s="140"/>
      <c r="O159" s="140">
        <v>9</v>
      </c>
      <c r="P159" s="140">
        <v>1</v>
      </c>
      <c r="Q159" s="140">
        <v>0</v>
      </c>
      <c r="R159" s="140">
        <v>0</v>
      </c>
      <c r="S159" s="140">
        <v>0</v>
      </c>
      <c r="T159" s="140">
        <v>0</v>
      </c>
      <c r="U159" s="140">
        <v>0</v>
      </c>
      <c r="V159" s="140">
        <v>0</v>
      </c>
      <c r="W159" s="140">
        <v>1</v>
      </c>
      <c r="X159" s="140"/>
      <c r="Y159" s="140"/>
      <c r="Z159" s="140">
        <v>5</v>
      </c>
      <c r="AA159" s="140"/>
      <c r="AB159" s="140"/>
      <c r="AC159" s="331"/>
      <c r="AD159" s="495"/>
      <c r="AE159" s="293"/>
      <c r="AF159" s="140" t="s">
        <v>831</v>
      </c>
      <c r="AG159" s="140"/>
      <c r="AH159" s="140">
        <v>1</v>
      </c>
      <c r="AI159" s="140">
        <v>3</v>
      </c>
      <c r="AJ159" s="140">
        <v>0</v>
      </c>
      <c r="AK159" s="140" t="s">
        <v>119</v>
      </c>
      <c r="AL159" s="140" t="s">
        <v>196</v>
      </c>
    </row>
    <row r="160" spans="1:42" s="329" customFormat="1" ht="100.5" customHeight="1">
      <c r="A160" s="255" t="s">
        <v>937</v>
      </c>
      <c r="B160" s="255" t="s">
        <v>938</v>
      </c>
      <c r="C160" s="255">
        <v>36</v>
      </c>
      <c r="D160" s="255">
        <v>4019800</v>
      </c>
      <c r="E160" s="153">
        <v>50</v>
      </c>
      <c r="F160" s="153">
        <v>19</v>
      </c>
      <c r="G160" s="153">
        <v>27876</v>
      </c>
      <c r="H160" s="153"/>
      <c r="I160" s="23" t="s">
        <v>944</v>
      </c>
      <c r="J160" s="86"/>
      <c r="K160" s="55" t="s">
        <v>945</v>
      </c>
      <c r="L160" s="55" t="s">
        <v>946</v>
      </c>
      <c r="M160" s="55"/>
      <c r="N160" s="55"/>
      <c r="O160" s="55">
        <v>9</v>
      </c>
      <c r="P160" s="55">
        <v>1</v>
      </c>
      <c r="Q160" s="55">
        <v>0</v>
      </c>
      <c r="R160" s="55">
        <v>0</v>
      </c>
      <c r="S160" s="55">
        <v>0</v>
      </c>
      <c r="T160" s="55">
        <v>0</v>
      </c>
      <c r="U160" s="55">
        <v>0</v>
      </c>
      <c r="V160" s="55">
        <v>1</v>
      </c>
      <c r="W160" s="55">
        <v>1</v>
      </c>
      <c r="X160" s="55"/>
      <c r="Y160" s="55"/>
      <c r="Z160" s="55">
        <v>5.4</v>
      </c>
      <c r="AA160" s="55"/>
      <c r="AB160" s="55"/>
      <c r="AC160" s="280">
        <v>2010</v>
      </c>
      <c r="AD160" s="488">
        <v>0</v>
      </c>
      <c r="AE160" s="57"/>
      <c r="AF160" s="55" t="s">
        <v>947</v>
      </c>
      <c r="AG160" s="55"/>
      <c r="AH160" s="55">
        <v>3</v>
      </c>
      <c r="AI160" s="55">
        <v>1</v>
      </c>
      <c r="AJ160" s="55">
        <v>1</v>
      </c>
      <c r="AK160" s="55" t="s">
        <v>234</v>
      </c>
      <c r="AL160" s="55" t="s">
        <v>948</v>
      </c>
      <c r="AM160" s="180"/>
      <c r="AN160" s="180"/>
      <c r="AO160" s="180"/>
      <c r="AP160" s="180"/>
    </row>
    <row r="161" spans="1:42" s="122" customFormat="1" ht="100.5" customHeight="1">
      <c r="A161" s="236" t="s">
        <v>958</v>
      </c>
      <c r="B161" s="236" t="s">
        <v>959</v>
      </c>
      <c r="C161" s="236">
        <v>37</v>
      </c>
      <c r="D161" s="236">
        <v>4240137</v>
      </c>
      <c r="E161" s="198">
        <v>53</v>
      </c>
      <c r="F161" s="198">
        <v>21</v>
      </c>
      <c r="G161" s="198">
        <v>26504</v>
      </c>
      <c r="H161" s="198">
        <v>4</v>
      </c>
      <c r="I161" s="140" t="s">
        <v>975</v>
      </c>
      <c r="J161" s="120"/>
      <c r="K161" s="140" t="s">
        <v>976</v>
      </c>
      <c r="L161" s="140" t="s">
        <v>977</v>
      </c>
      <c r="M161" s="140"/>
      <c r="N161" s="140"/>
      <c r="O161" s="140">
        <v>9</v>
      </c>
      <c r="P161" s="140">
        <v>1</v>
      </c>
      <c r="Q161" s="140">
        <v>0</v>
      </c>
      <c r="R161" s="140">
        <v>0</v>
      </c>
      <c r="S161" s="140">
        <v>0</v>
      </c>
      <c r="T161" s="140">
        <v>0</v>
      </c>
      <c r="U161" s="140">
        <v>0</v>
      </c>
      <c r="V161" s="140">
        <v>1</v>
      </c>
      <c r="W161" s="140">
        <v>0</v>
      </c>
      <c r="X161" s="140"/>
      <c r="Y161" s="140"/>
      <c r="Z161" s="140">
        <v>4.8</v>
      </c>
      <c r="AA161" s="140"/>
      <c r="AB161" s="140"/>
      <c r="AC161" s="138">
        <v>2018</v>
      </c>
      <c r="AD161" s="470">
        <v>0</v>
      </c>
      <c r="AE161" s="122" t="s">
        <v>979</v>
      </c>
      <c r="AF161" s="122" t="s">
        <v>980</v>
      </c>
      <c r="AG161" s="136" t="s">
        <v>174</v>
      </c>
      <c r="AH161" s="136">
        <v>3</v>
      </c>
      <c r="AI161" s="136">
        <v>3</v>
      </c>
      <c r="AJ161" s="136">
        <v>1</v>
      </c>
      <c r="AK161" s="136" t="s">
        <v>981</v>
      </c>
      <c r="AL161" s="136" t="s">
        <v>982</v>
      </c>
      <c r="AM161" s="198"/>
      <c r="AN161" s="198"/>
      <c r="AO161" s="198"/>
      <c r="AP161" s="198"/>
    </row>
    <row r="162" spans="1:42" s="429" customFormat="1" ht="100.5" customHeight="1">
      <c r="A162" s="236" t="s">
        <v>1002</v>
      </c>
      <c r="B162" s="236" t="s">
        <v>1003</v>
      </c>
      <c r="C162" s="236">
        <v>39</v>
      </c>
      <c r="D162" s="236">
        <v>1093734</v>
      </c>
      <c r="E162" s="198">
        <v>64</v>
      </c>
      <c r="F162" s="198">
        <v>40</v>
      </c>
      <c r="G162" s="198">
        <v>36791</v>
      </c>
      <c r="H162" s="198">
        <v>3</v>
      </c>
      <c r="I162" s="140" t="s">
        <v>1004</v>
      </c>
      <c r="J162" s="140"/>
      <c r="K162" s="140" t="s">
        <v>1005</v>
      </c>
      <c r="L162" s="140" t="s">
        <v>1006</v>
      </c>
      <c r="M162" s="140"/>
      <c r="N162" s="140"/>
      <c r="O162" s="140">
        <v>9</v>
      </c>
      <c r="P162" s="140">
        <v>1</v>
      </c>
      <c r="Q162" s="140">
        <v>0</v>
      </c>
      <c r="R162" s="140">
        <v>0</v>
      </c>
      <c r="S162" s="140">
        <v>0</v>
      </c>
      <c r="T162" s="140">
        <v>0</v>
      </c>
      <c r="U162" s="140">
        <v>0</v>
      </c>
      <c r="V162" s="140">
        <v>0</v>
      </c>
      <c r="W162" s="140">
        <v>1</v>
      </c>
      <c r="X162" s="140"/>
      <c r="Y162" s="140"/>
      <c r="Z162" s="140">
        <v>3</v>
      </c>
      <c r="AA162" s="140"/>
      <c r="AB162" s="140"/>
      <c r="AC162" s="321">
        <v>2023</v>
      </c>
      <c r="AD162" s="481">
        <v>1</v>
      </c>
      <c r="AE162" s="198"/>
      <c r="AF162" s="413" t="s">
        <v>1008</v>
      </c>
      <c r="AG162" s="413"/>
      <c r="AH162" s="413">
        <v>3</v>
      </c>
      <c r="AI162" s="413">
        <v>1</v>
      </c>
      <c r="AJ162" s="413">
        <v>1</v>
      </c>
      <c r="AK162" s="378"/>
      <c r="AL162" s="140" t="s">
        <v>234</v>
      </c>
      <c r="AM162" s="198"/>
      <c r="AN162" s="198"/>
      <c r="AO162" s="198"/>
      <c r="AP162" s="198"/>
    </row>
    <row r="163" spans="1:42" s="432" customFormat="1" ht="100.5" customHeight="1">
      <c r="A163" s="236" t="s">
        <v>1028</v>
      </c>
      <c r="B163" s="236" t="s">
        <v>1029</v>
      </c>
      <c r="C163" s="236">
        <v>41</v>
      </c>
      <c r="D163" s="236">
        <v>909824</v>
      </c>
      <c r="E163" s="198">
        <v>73</v>
      </c>
      <c r="F163" s="198">
        <v>26</v>
      </c>
      <c r="G163" s="198">
        <v>32029</v>
      </c>
      <c r="H163" s="329">
        <v>2</v>
      </c>
      <c r="I163" s="136" t="s">
        <v>1036</v>
      </c>
      <c r="J163" s="136"/>
      <c r="K163" s="136" t="s">
        <v>1037</v>
      </c>
      <c r="L163" s="136" t="s">
        <v>1038</v>
      </c>
      <c r="M163" s="136"/>
      <c r="N163" s="136"/>
      <c r="O163" s="136">
        <v>9</v>
      </c>
      <c r="P163" s="136">
        <v>1</v>
      </c>
      <c r="Q163" s="136">
        <v>0</v>
      </c>
      <c r="R163" s="136">
        <v>0</v>
      </c>
      <c r="S163" s="136">
        <v>0</v>
      </c>
      <c r="T163" s="136">
        <v>0</v>
      </c>
      <c r="U163" s="136">
        <v>0</v>
      </c>
      <c r="V163" s="136">
        <v>0</v>
      </c>
      <c r="W163" s="136">
        <v>1</v>
      </c>
      <c r="X163" s="136"/>
      <c r="Y163" s="136"/>
      <c r="Z163" s="136">
        <v>6.7</v>
      </c>
      <c r="AA163" s="136"/>
      <c r="AB163" s="136"/>
      <c r="AC163" s="138">
        <v>2021</v>
      </c>
      <c r="AD163" s="470">
        <v>1</v>
      </c>
      <c r="AE163" s="122" t="s">
        <v>1039</v>
      </c>
      <c r="AF163" s="136" t="s">
        <v>1040</v>
      </c>
      <c r="AG163" s="136" t="s">
        <v>153</v>
      </c>
      <c r="AH163" s="136">
        <v>3</v>
      </c>
      <c r="AI163" s="136">
        <v>2</v>
      </c>
      <c r="AJ163" s="136">
        <v>0</v>
      </c>
      <c r="AK163" s="136" t="s">
        <v>1041</v>
      </c>
      <c r="AL163" s="136" t="s">
        <v>260</v>
      </c>
      <c r="AM163" s="198"/>
      <c r="AN163" s="198"/>
      <c r="AO163" s="198"/>
      <c r="AP163" s="198"/>
    </row>
    <row r="164" spans="1:42" s="432" customFormat="1" ht="100.5" customHeight="1">
      <c r="A164" s="275" t="s">
        <v>1083</v>
      </c>
      <c r="B164" s="275" t="s">
        <v>1084</v>
      </c>
      <c r="C164" s="275">
        <v>44</v>
      </c>
      <c r="D164" s="275">
        <v>3380800</v>
      </c>
      <c r="E164" s="153">
        <v>39</v>
      </c>
      <c r="F164" s="153">
        <v>10</v>
      </c>
      <c r="G164" s="153">
        <v>18344</v>
      </c>
      <c r="H164" s="153">
        <v>2</v>
      </c>
      <c r="I164" s="23" t="s">
        <v>1085</v>
      </c>
      <c r="J164" s="23"/>
      <c r="K164" s="23" t="s">
        <v>1086</v>
      </c>
      <c r="L164" s="23" t="s">
        <v>1087</v>
      </c>
      <c r="M164" s="23"/>
      <c r="N164" s="23"/>
      <c r="O164" s="23">
        <v>9</v>
      </c>
      <c r="P164" s="23">
        <v>1</v>
      </c>
      <c r="Q164" s="23">
        <v>0</v>
      </c>
      <c r="R164" s="23">
        <v>0</v>
      </c>
      <c r="S164" s="23">
        <v>0</v>
      </c>
      <c r="T164" s="23">
        <v>0</v>
      </c>
      <c r="U164" s="23">
        <v>0</v>
      </c>
      <c r="V164" s="23">
        <v>0</v>
      </c>
      <c r="W164" s="23">
        <v>1</v>
      </c>
      <c r="X164" s="23"/>
      <c r="Y164" s="23"/>
      <c r="Z164" s="23">
        <v>4.2</v>
      </c>
      <c r="AA164" s="23"/>
      <c r="AB164" s="23"/>
      <c r="AC164" s="281">
        <v>2021</v>
      </c>
      <c r="AD164" s="467">
        <v>1</v>
      </c>
      <c r="AE164" s="198"/>
      <c r="AF164" s="23" t="s">
        <v>1089</v>
      </c>
      <c r="AG164" s="23"/>
      <c r="AH164" s="23">
        <v>2</v>
      </c>
      <c r="AI164" s="23">
        <v>1</v>
      </c>
      <c r="AJ164" s="23">
        <v>1</v>
      </c>
      <c r="AK164" s="23" t="s">
        <v>1090</v>
      </c>
      <c r="AL164" s="23" t="s">
        <v>1049</v>
      </c>
      <c r="AM164" s="153"/>
      <c r="AN164" s="153"/>
      <c r="AO164" s="153"/>
      <c r="AP164" s="153"/>
    </row>
    <row r="165" spans="1:42" s="434" customFormat="1" ht="100.5" customHeight="1">
      <c r="A165" s="236" t="s">
        <v>1095</v>
      </c>
      <c r="B165" s="236" t="s">
        <v>1096</v>
      </c>
      <c r="C165" s="269">
        <v>45</v>
      </c>
      <c r="D165" s="269">
        <v>647064</v>
      </c>
      <c r="E165" s="172">
        <v>57</v>
      </c>
      <c r="F165" s="172">
        <v>40</v>
      </c>
      <c r="G165" s="172">
        <v>34866</v>
      </c>
      <c r="H165" s="205">
        <v>10</v>
      </c>
      <c r="I165" s="204" t="s">
        <v>1101</v>
      </c>
      <c r="J165" s="51" t="s">
        <v>1796</v>
      </c>
      <c r="K165" s="204" t="s">
        <v>1102</v>
      </c>
      <c r="L165" s="762" t="s">
        <v>1797</v>
      </c>
      <c r="M165" s="762"/>
      <c r="N165" s="762"/>
      <c r="O165" s="762">
        <v>9</v>
      </c>
      <c r="P165" s="762">
        <v>1</v>
      </c>
      <c r="Q165" s="762">
        <v>0</v>
      </c>
      <c r="R165" s="762">
        <v>0</v>
      </c>
      <c r="S165" s="762">
        <v>0</v>
      </c>
      <c r="T165" s="762">
        <v>0</v>
      </c>
      <c r="U165" s="762">
        <v>0</v>
      </c>
      <c r="V165" s="762">
        <v>0</v>
      </c>
      <c r="W165" s="762">
        <v>0</v>
      </c>
      <c r="X165" s="762"/>
      <c r="Y165" s="762"/>
      <c r="Z165" s="762">
        <v>5.9</v>
      </c>
      <c r="AA165" s="762"/>
      <c r="AB165" s="762"/>
      <c r="AC165" s="607">
        <v>2022</v>
      </c>
      <c r="AD165" s="626">
        <v>1</v>
      </c>
      <c r="AE165" s="522" t="s">
        <v>1104</v>
      </c>
      <c r="AF165" s="651" t="s">
        <v>1798</v>
      </c>
      <c r="AG165" s="762" t="s">
        <v>153</v>
      </c>
      <c r="AH165" s="762">
        <v>3</v>
      </c>
      <c r="AI165" s="762">
        <v>2</v>
      </c>
      <c r="AJ165" s="762">
        <v>1</v>
      </c>
      <c r="AK165" s="204" t="s">
        <v>234</v>
      </c>
      <c r="AL165" s="204" t="s">
        <v>1106</v>
      </c>
      <c r="AM165" s="205"/>
      <c r="AN165" s="205"/>
      <c r="AO165" s="205"/>
      <c r="AP165" s="205"/>
    </row>
    <row r="166" spans="1:42" s="180" customFormat="1" ht="100.5" customHeight="1">
      <c r="A166" s="236" t="s">
        <v>1095</v>
      </c>
      <c r="B166" s="236" t="s">
        <v>1096</v>
      </c>
      <c r="C166" s="236">
        <v>45</v>
      </c>
      <c r="D166" s="236">
        <v>647064</v>
      </c>
      <c r="E166" s="198">
        <v>57</v>
      </c>
      <c r="F166" s="198">
        <v>40</v>
      </c>
      <c r="G166" s="198">
        <v>34866</v>
      </c>
      <c r="H166" s="198"/>
      <c r="I166" s="140" t="s">
        <v>1122</v>
      </c>
      <c r="J166" s="126" t="s">
        <v>1796</v>
      </c>
      <c r="K166" s="140" t="s">
        <v>1123</v>
      </c>
      <c r="L166" s="140" t="s">
        <v>1124</v>
      </c>
      <c r="M166" s="140"/>
      <c r="N166" s="140"/>
      <c r="O166" s="140">
        <v>9</v>
      </c>
      <c r="P166" s="140">
        <v>1</v>
      </c>
      <c r="Q166" s="140">
        <v>0</v>
      </c>
      <c r="R166" s="140">
        <v>0</v>
      </c>
      <c r="S166" s="140">
        <v>0</v>
      </c>
      <c r="T166" s="140">
        <v>0</v>
      </c>
      <c r="U166" s="140">
        <v>0</v>
      </c>
      <c r="V166" s="140">
        <v>0</v>
      </c>
      <c r="W166" s="140">
        <v>1</v>
      </c>
      <c r="X166" s="140"/>
      <c r="Y166" s="140"/>
      <c r="Z166" s="140">
        <v>5.9</v>
      </c>
      <c r="AA166" s="140"/>
      <c r="AB166" s="140"/>
      <c r="AC166" s="321">
        <v>2022</v>
      </c>
      <c r="AD166" s="481">
        <v>1</v>
      </c>
      <c r="AE166" s="238" t="s">
        <v>1104</v>
      </c>
      <c r="AF166" s="140" t="s">
        <v>1807</v>
      </c>
      <c r="AG166" s="140" t="s">
        <v>153</v>
      </c>
      <c r="AH166" s="140">
        <v>3</v>
      </c>
      <c r="AI166" s="140">
        <v>2</v>
      </c>
      <c r="AJ166" s="140">
        <v>1</v>
      </c>
      <c r="AK166" s="140" t="s">
        <v>234</v>
      </c>
      <c r="AL166" s="140" t="s">
        <v>1106</v>
      </c>
      <c r="AM166" s="198"/>
      <c r="AN166" s="198"/>
      <c r="AO166" s="198"/>
      <c r="AP166" s="198"/>
    </row>
    <row r="167" spans="1:42" s="180" customFormat="1" ht="100.5" customHeight="1">
      <c r="A167" s="236" t="s">
        <v>1095</v>
      </c>
      <c r="B167" s="236" t="s">
        <v>1096</v>
      </c>
      <c r="C167" s="431">
        <v>45</v>
      </c>
      <c r="D167" s="431">
        <v>647064</v>
      </c>
      <c r="E167" s="198">
        <v>57</v>
      </c>
      <c r="F167" s="198">
        <v>40</v>
      </c>
      <c r="G167" s="198">
        <v>34866</v>
      </c>
      <c r="H167" s="432"/>
      <c r="I167" s="137" t="s">
        <v>1132</v>
      </c>
      <c r="J167" s="430" t="s">
        <v>1601</v>
      </c>
      <c r="K167" s="137" t="s">
        <v>1133</v>
      </c>
      <c r="L167" s="137" t="s">
        <v>1134</v>
      </c>
      <c r="M167" s="137"/>
      <c r="N167" s="137"/>
      <c r="O167" s="137">
        <v>9</v>
      </c>
      <c r="P167" s="137">
        <v>1</v>
      </c>
      <c r="Q167" s="137">
        <v>0</v>
      </c>
      <c r="R167" s="137">
        <v>0</v>
      </c>
      <c r="S167" s="137">
        <v>0</v>
      </c>
      <c r="T167" s="137">
        <v>0</v>
      </c>
      <c r="U167" s="137">
        <v>0</v>
      </c>
      <c r="V167" s="137">
        <v>0</v>
      </c>
      <c r="W167" s="137" t="s">
        <v>1830</v>
      </c>
      <c r="X167" s="137"/>
      <c r="Y167" s="137"/>
      <c r="Z167" s="137">
        <v>5.9</v>
      </c>
      <c r="AA167" s="137"/>
      <c r="AB167" s="137"/>
      <c r="AC167" s="244">
        <v>2022</v>
      </c>
      <c r="AD167" s="482">
        <v>1</v>
      </c>
      <c r="AE167" s="429" t="s">
        <v>302</v>
      </c>
      <c r="AF167" s="137" t="s">
        <v>1135</v>
      </c>
      <c r="AG167" s="137" t="s">
        <v>153</v>
      </c>
      <c r="AH167" s="137">
        <v>3</v>
      </c>
      <c r="AI167" s="137">
        <v>1</v>
      </c>
      <c r="AJ167" s="137">
        <v>1</v>
      </c>
      <c r="AK167" s="137" t="s">
        <v>1136</v>
      </c>
      <c r="AL167" s="137" t="s">
        <v>1137</v>
      </c>
      <c r="AM167" s="432"/>
      <c r="AN167" s="432"/>
      <c r="AO167" s="432"/>
      <c r="AP167" s="432"/>
    </row>
    <row r="168" spans="1:42" s="317" customFormat="1" ht="100.5" customHeight="1">
      <c r="A168" s="236" t="s">
        <v>1095</v>
      </c>
      <c r="B168" s="236" t="s">
        <v>1096</v>
      </c>
      <c r="C168" s="166">
        <v>45</v>
      </c>
      <c r="D168" s="166">
        <v>647064</v>
      </c>
      <c r="E168" s="172">
        <v>57</v>
      </c>
      <c r="F168" s="172">
        <v>40</v>
      </c>
      <c r="G168" s="172">
        <v>34866</v>
      </c>
      <c r="H168" s="167"/>
      <c r="I168" s="174" t="s">
        <v>1138</v>
      </c>
      <c r="J168" s="313" t="s">
        <v>1832</v>
      </c>
      <c r="K168" s="174" t="s">
        <v>1139</v>
      </c>
      <c r="L168" s="174" t="s">
        <v>1140</v>
      </c>
      <c r="M168" s="174"/>
      <c r="N168" s="174"/>
      <c r="O168" s="174">
        <v>9</v>
      </c>
      <c r="P168" s="174">
        <v>1</v>
      </c>
      <c r="Q168" s="174">
        <v>0</v>
      </c>
      <c r="R168" s="174">
        <v>0</v>
      </c>
      <c r="S168" s="174">
        <v>0</v>
      </c>
      <c r="T168" s="174">
        <v>0</v>
      </c>
      <c r="U168" s="174">
        <v>0</v>
      </c>
      <c r="V168" s="174">
        <v>0</v>
      </c>
      <c r="W168" s="174">
        <v>0</v>
      </c>
      <c r="X168" s="174"/>
      <c r="Y168" s="174"/>
      <c r="Z168" s="174">
        <v>5.9</v>
      </c>
      <c r="AA168" s="174"/>
      <c r="AB168" s="174"/>
      <c r="AC168" s="619" t="s">
        <v>189</v>
      </c>
      <c r="AD168" s="636">
        <v>0</v>
      </c>
      <c r="AE168" s="645" t="s">
        <v>1142</v>
      </c>
      <c r="AF168" s="174" t="s">
        <v>1143</v>
      </c>
      <c r="AG168" s="174" t="s">
        <v>153</v>
      </c>
      <c r="AH168" s="174">
        <v>3</v>
      </c>
      <c r="AI168" s="174">
        <v>1</v>
      </c>
      <c r="AJ168" s="174">
        <v>1</v>
      </c>
      <c r="AK168" s="174" t="s">
        <v>1144</v>
      </c>
      <c r="AL168" s="174" t="s">
        <v>1145</v>
      </c>
      <c r="AM168" s="167"/>
      <c r="AN168" s="167"/>
      <c r="AO168" s="167"/>
      <c r="AP168" s="167"/>
    </row>
    <row r="169" spans="1:42" s="444" customFormat="1" ht="100.5" customHeight="1">
      <c r="A169" s="315" t="s">
        <v>1164</v>
      </c>
      <c r="B169" s="315" t="s">
        <v>1165</v>
      </c>
      <c r="C169" s="315">
        <v>46</v>
      </c>
      <c r="D169" s="315">
        <v>8683619</v>
      </c>
      <c r="E169" s="162">
        <v>55</v>
      </c>
      <c r="F169" s="162">
        <v>30</v>
      </c>
      <c r="G169" s="162">
        <v>29616</v>
      </c>
      <c r="H169" s="162"/>
      <c r="I169" s="161" t="s">
        <v>1178</v>
      </c>
      <c r="J169" s="230"/>
      <c r="K169" s="230" t="s">
        <v>1179</v>
      </c>
      <c r="L169" s="230" t="s">
        <v>1180</v>
      </c>
      <c r="M169" s="230"/>
      <c r="N169" s="230"/>
      <c r="O169" s="230">
        <v>9</v>
      </c>
      <c r="P169" s="230">
        <v>1</v>
      </c>
      <c r="Q169" s="230">
        <v>0</v>
      </c>
      <c r="R169" s="230">
        <v>0</v>
      </c>
      <c r="S169" s="230">
        <v>0</v>
      </c>
      <c r="T169" s="230">
        <v>0</v>
      </c>
      <c r="U169" s="230">
        <v>0</v>
      </c>
      <c r="V169" s="230">
        <v>0</v>
      </c>
      <c r="W169" s="230">
        <v>1</v>
      </c>
      <c r="X169" s="230"/>
      <c r="Y169" s="230"/>
      <c r="Z169" s="230">
        <v>4.8</v>
      </c>
      <c r="AA169" s="230"/>
      <c r="AB169" s="230"/>
      <c r="AC169" s="232" t="s">
        <v>189</v>
      </c>
      <c r="AD169" s="478">
        <v>0</v>
      </c>
      <c r="AE169" s="441" t="s">
        <v>1182</v>
      </c>
      <c r="AF169" s="230" t="s">
        <v>1183</v>
      </c>
      <c r="AG169" s="230" t="s">
        <v>174</v>
      </c>
      <c r="AH169" s="230">
        <v>3</v>
      </c>
      <c r="AI169" s="230">
        <v>2</v>
      </c>
      <c r="AJ169" s="230">
        <v>1</v>
      </c>
      <c r="AK169" s="230" t="s">
        <v>1184</v>
      </c>
      <c r="AL169" s="230" t="s">
        <v>1185</v>
      </c>
      <c r="AM169" s="317"/>
      <c r="AN169" s="317"/>
      <c r="AO169" s="317"/>
      <c r="AP169" s="317"/>
    </row>
    <row r="170" spans="1:42" s="180" customFormat="1" ht="100.5" customHeight="1">
      <c r="A170" s="421" t="s">
        <v>1186</v>
      </c>
      <c r="B170" s="421" t="s">
        <v>1187</v>
      </c>
      <c r="C170" s="421">
        <v>47</v>
      </c>
      <c r="D170" s="421">
        <v>7785786</v>
      </c>
      <c r="E170" s="422">
        <v>47</v>
      </c>
      <c r="F170" s="422">
        <v>16</v>
      </c>
      <c r="G170" s="422">
        <v>23993</v>
      </c>
      <c r="H170" s="422">
        <v>1</v>
      </c>
      <c r="I170" s="241" t="s">
        <v>1188</v>
      </c>
      <c r="J170" s="596" t="s">
        <v>1845</v>
      </c>
      <c r="K170" s="241" t="s">
        <v>1189</v>
      </c>
      <c r="L170" s="241" t="s">
        <v>1190</v>
      </c>
      <c r="M170" s="241"/>
      <c r="N170" s="241"/>
      <c r="O170" s="241">
        <v>9</v>
      </c>
      <c r="P170" s="241">
        <v>1</v>
      </c>
      <c r="Q170" s="241">
        <v>0</v>
      </c>
      <c r="R170" s="241">
        <v>0</v>
      </c>
      <c r="S170" s="241">
        <v>0</v>
      </c>
      <c r="T170" s="241">
        <v>0</v>
      </c>
      <c r="U170" s="241">
        <v>0</v>
      </c>
      <c r="V170" s="241">
        <v>0</v>
      </c>
      <c r="W170" s="241">
        <v>1</v>
      </c>
      <c r="X170" s="241"/>
      <c r="Y170" s="241"/>
      <c r="Z170" s="241">
        <v>4.3</v>
      </c>
      <c r="AA170" s="241"/>
      <c r="AB170" s="241"/>
      <c r="AC170" s="242">
        <v>2019</v>
      </c>
      <c r="AD170" s="480">
        <v>0</v>
      </c>
      <c r="AE170" s="422"/>
      <c r="AF170" s="241" t="s">
        <v>1192</v>
      </c>
      <c r="AG170" s="241" t="s">
        <v>119</v>
      </c>
      <c r="AH170" s="241">
        <v>1</v>
      </c>
      <c r="AI170" s="241">
        <v>1</v>
      </c>
      <c r="AJ170" s="241">
        <v>1</v>
      </c>
      <c r="AK170" s="241" t="s">
        <v>234</v>
      </c>
      <c r="AL170" s="241" t="s">
        <v>234</v>
      </c>
      <c r="AM170" s="422"/>
      <c r="AN170" s="422"/>
      <c r="AO170" s="422"/>
      <c r="AP170" s="422"/>
    </row>
    <row r="171" spans="1:42" s="180" customFormat="1" ht="100.5" customHeight="1">
      <c r="A171" s="236" t="s">
        <v>1215</v>
      </c>
      <c r="B171" s="236" t="s">
        <v>1216</v>
      </c>
      <c r="C171" s="236">
        <v>49</v>
      </c>
      <c r="D171" s="236">
        <v>5892539</v>
      </c>
      <c r="E171" s="237">
        <v>0.63</v>
      </c>
      <c r="F171" s="237">
        <v>0.24</v>
      </c>
      <c r="G171" s="238">
        <v>30270</v>
      </c>
      <c r="H171" s="239">
        <v>2</v>
      </c>
      <c r="I171" s="140" t="s">
        <v>1223</v>
      </c>
      <c r="J171" s="301"/>
      <c r="K171" s="136" t="s">
        <v>1224</v>
      </c>
      <c r="L171" s="349" t="s">
        <v>1225</v>
      </c>
      <c r="M171" s="349"/>
      <c r="N171" s="349"/>
      <c r="O171" s="349">
        <v>9</v>
      </c>
      <c r="P171" s="349">
        <v>1</v>
      </c>
      <c r="Q171" s="349">
        <v>0</v>
      </c>
      <c r="R171" s="349">
        <v>0</v>
      </c>
      <c r="S171" s="349">
        <v>0</v>
      </c>
      <c r="T171" s="349">
        <v>0</v>
      </c>
      <c r="U171" s="349">
        <v>0</v>
      </c>
      <c r="V171" s="349">
        <v>0</v>
      </c>
      <c r="W171" s="349">
        <v>1</v>
      </c>
      <c r="X171" s="349"/>
      <c r="Y171" s="349"/>
      <c r="Z171" s="349">
        <v>5.7</v>
      </c>
      <c r="AA171" s="349"/>
      <c r="AB171" s="349"/>
      <c r="AC171" s="244">
        <v>1989</v>
      </c>
      <c r="AD171" s="482">
        <v>0</v>
      </c>
      <c r="AE171" s="122" t="s">
        <v>1221</v>
      </c>
      <c r="AF171" s="137" t="s">
        <v>1222</v>
      </c>
      <c r="AG171" s="137" t="s">
        <v>174</v>
      </c>
      <c r="AH171" s="137">
        <v>3</v>
      </c>
      <c r="AI171" s="137">
        <v>3</v>
      </c>
      <c r="AJ171" s="137">
        <v>0</v>
      </c>
      <c r="AK171" s="136" t="s">
        <v>234</v>
      </c>
      <c r="AL171" s="136" t="s">
        <v>874</v>
      </c>
      <c r="AM171" s="198"/>
      <c r="AN171" s="198"/>
      <c r="AO171" s="198"/>
      <c r="AP171" s="198"/>
    </row>
    <row r="172" spans="1:42" s="190" customFormat="1" ht="100.5" customHeight="1">
      <c r="A172" s="236" t="s">
        <v>1215</v>
      </c>
      <c r="B172" s="236" t="s">
        <v>1216</v>
      </c>
      <c r="C172" s="269">
        <v>49</v>
      </c>
      <c r="D172" s="269">
        <v>5892539</v>
      </c>
      <c r="E172" s="352">
        <v>0.63</v>
      </c>
      <c r="F172" s="352">
        <v>0.24</v>
      </c>
      <c r="G172" s="353">
        <v>30271</v>
      </c>
      <c r="H172" s="270"/>
      <c r="I172" s="204" t="s">
        <v>1217</v>
      </c>
      <c r="J172" s="440"/>
      <c r="K172" s="584" t="s">
        <v>1218</v>
      </c>
      <c r="L172" s="48" t="s">
        <v>1219</v>
      </c>
      <c r="M172" s="48"/>
      <c r="N172" s="48"/>
      <c r="O172" s="48">
        <v>9</v>
      </c>
      <c r="P172" s="48">
        <v>1</v>
      </c>
      <c r="Q172" s="48">
        <v>0</v>
      </c>
      <c r="R172" s="48">
        <v>0</v>
      </c>
      <c r="S172" s="48">
        <v>0</v>
      </c>
      <c r="T172" s="48">
        <v>0</v>
      </c>
      <c r="U172" s="48">
        <v>0</v>
      </c>
      <c r="V172" s="48">
        <v>1</v>
      </c>
      <c r="W172" s="48">
        <v>0</v>
      </c>
      <c r="X172" s="48"/>
      <c r="Y172" s="48"/>
      <c r="Z172" s="48">
        <v>5.7</v>
      </c>
      <c r="AA172" s="48"/>
      <c r="AB172" s="48"/>
      <c r="AC172" s="271">
        <v>2014</v>
      </c>
      <c r="AD172" s="486">
        <v>0</v>
      </c>
      <c r="AE172" s="272" t="s">
        <v>1221</v>
      </c>
      <c r="AF172" s="435" t="s">
        <v>1222</v>
      </c>
      <c r="AG172" s="435" t="s">
        <v>174</v>
      </c>
      <c r="AH172" s="435">
        <v>3</v>
      </c>
      <c r="AI172" s="435">
        <v>3</v>
      </c>
      <c r="AJ172" s="435">
        <v>0</v>
      </c>
      <c r="AK172" s="584" t="s">
        <v>234</v>
      </c>
      <c r="AL172" s="584" t="s">
        <v>874</v>
      </c>
      <c r="AM172" s="205"/>
      <c r="AN172" s="205"/>
      <c r="AO172" s="205"/>
      <c r="AP172" s="205"/>
    </row>
    <row r="173" spans="1:42" s="198" customFormat="1" ht="100.5" customHeight="1">
      <c r="A173" s="255" t="s">
        <v>1227</v>
      </c>
      <c r="B173" s="255" t="s">
        <v>1228</v>
      </c>
      <c r="C173" s="255">
        <v>50</v>
      </c>
      <c r="D173" s="255">
        <v>581381</v>
      </c>
      <c r="E173" s="257">
        <v>0.66</v>
      </c>
      <c r="F173" s="257">
        <v>0.21</v>
      </c>
      <c r="G173" s="258">
        <v>29209</v>
      </c>
      <c r="H173" s="96"/>
      <c r="I173" s="55" t="s">
        <v>1229</v>
      </c>
      <c r="J173" s="86"/>
      <c r="K173" s="55" t="s">
        <v>1230</v>
      </c>
      <c r="L173" s="55" t="s">
        <v>1231</v>
      </c>
      <c r="M173" s="55"/>
      <c r="N173" s="55"/>
      <c r="O173" s="55">
        <v>9</v>
      </c>
      <c r="P173" s="55">
        <v>1</v>
      </c>
      <c r="Q173" s="55">
        <v>0</v>
      </c>
      <c r="R173" s="55">
        <v>0</v>
      </c>
      <c r="S173" s="55">
        <v>0</v>
      </c>
      <c r="T173" s="55">
        <v>0</v>
      </c>
      <c r="U173" s="55">
        <v>0</v>
      </c>
      <c r="V173" s="55">
        <v>0</v>
      </c>
      <c r="W173" s="55">
        <v>1</v>
      </c>
      <c r="X173" s="55"/>
      <c r="Y173" s="55"/>
      <c r="Z173" s="55">
        <v>4.9000000000000004</v>
      </c>
      <c r="AA173" s="55"/>
      <c r="AB173" s="55"/>
      <c r="AC173" s="96" t="s">
        <v>189</v>
      </c>
      <c r="AD173" s="466">
        <v>0</v>
      </c>
      <c r="AE173" s="57" t="s">
        <v>1232</v>
      </c>
      <c r="AF173" s="55" t="s">
        <v>1233</v>
      </c>
      <c r="AG173" s="55" t="s">
        <v>174</v>
      </c>
      <c r="AH173" s="55">
        <v>3</v>
      </c>
      <c r="AI173" s="55">
        <v>2</v>
      </c>
      <c r="AJ173" s="55">
        <v>0</v>
      </c>
      <c r="AK173" s="55" t="s">
        <v>1234</v>
      </c>
      <c r="AL173" s="55" t="s">
        <v>260</v>
      </c>
      <c r="AM173" s="180"/>
      <c r="AN173" s="180"/>
      <c r="AO173" s="180"/>
      <c r="AP173" s="180"/>
    </row>
    <row r="174" spans="1:42" s="172" customFormat="1" ht="100.5" customHeight="1">
      <c r="A174" s="236" t="s">
        <v>306</v>
      </c>
      <c r="B174" s="236" t="s">
        <v>307</v>
      </c>
      <c r="C174" s="249">
        <v>51</v>
      </c>
      <c r="D174" s="249">
        <v>671803</v>
      </c>
      <c r="E174" s="525">
        <v>0.46</v>
      </c>
      <c r="F174" s="525">
        <v>0.4</v>
      </c>
      <c r="G174" s="526">
        <v>32966</v>
      </c>
      <c r="H174" s="573">
        <v>2</v>
      </c>
      <c r="I174" s="251" t="s">
        <v>316</v>
      </c>
      <c r="J174" s="351"/>
      <c r="K174" s="251" t="s">
        <v>317</v>
      </c>
      <c r="L174" s="251" t="s">
        <v>318</v>
      </c>
      <c r="M174" s="251"/>
      <c r="N174" s="251"/>
      <c r="O174" s="251">
        <v>9</v>
      </c>
      <c r="P174" s="251">
        <v>1</v>
      </c>
      <c r="Q174" s="251">
        <v>0</v>
      </c>
      <c r="R174" s="251">
        <v>0</v>
      </c>
      <c r="S174" s="251">
        <v>0</v>
      </c>
      <c r="T174" s="251">
        <v>0</v>
      </c>
      <c r="U174" s="251">
        <v>0</v>
      </c>
      <c r="V174" s="251">
        <v>0</v>
      </c>
      <c r="W174" s="251">
        <v>1</v>
      </c>
      <c r="X174" s="251"/>
      <c r="Y174" s="251"/>
      <c r="Z174" s="251">
        <v>7.3</v>
      </c>
      <c r="AA174" s="251"/>
      <c r="AB174" s="251"/>
      <c r="AC174" s="171" t="s">
        <v>1880</v>
      </c>
      <c r="AD174" s="485">
        <v>0</v>
      </c>
      <c r="AE174" s="293" t="s">
        <v>320</v>
      </c>
      <c r="AF174" s="251" t="s">
        <v>321</v>
      </c>
      <c r="AG174" s="251" t="s">
        <v>322</v>
      </c>
      <c r="AH174" s="251">
        <v>3</v>
      </c>
      <c r="AI174" s="251">
        <v>2</v>
      </c>
      <c r="AJ174" s="251">
        <v>1</v>
      </c>
      <c r="AK174" s="251" t="s">
        <v>323</v>
      </c>
      <c r="AL174" s="251" t="s">
        <v>324</v>
      </c>
    </row>
    <row r="175" spans="1:42" s="180" customFormat="1" ht="100.5" customHeight="1">
      <c r="A175" s="12" t="s">
        <v>156</v>
      </c>
      <c r="B175" s="12" t="s">
        <v>157</v>
      </c>
      <c r="C175" s="12">
        <v>5</v>
      </c>
      <c r="D175" s="12">
        <v>39029342</v>
      </c>
      <c r="E175" s="13">
        <v>0.46</v>
      </c>
      <c r="F175" s="13">
        <v>0.14000000000000001</v>
      </c>
      <c r="G175" s="53">
        <v>21125</v>
      </c>
      <c r="H175" s="58">
        <v>10</v>
      </c>
      <c r="I175" s="59" t="s">
        <v>204</v>
      </c>
      <c r="J175" s="86"/>
      <c r="K175" s="16" t="s">
        <v>205</v>
      </c>
      <c r="L175" s="16" t="s">
        <v>206</v>
      </c>
      <c r="M175" s="16">
        <v>2</v>
      </c>
      <c r="N175" s="16"/>
      <c r="O175" s="16" t="s">
        <v>1308</v>
      </c>
      <c r="P175" s="16">
        <v>1</v>
      </c>
      <c r="Q175" s="16">
        <v>0</v>
      </c>
      <c r="R175" s="16">
        <v>0</v>
      </c>
      <c r="S175" s="16">
        <v>0</v>
      </c>
      <c r="T175" s="16">
        <v>0</v>
      </c>
      <c r="U175" s="16">
        <v>0</v>
      </c>
      <c r="V175" s="16">
        <v>0</v>
      </c>
      <c r="W175" s="16">
        <v>0</v>
      </c>
      <c r="X175" s="16"/>
      <c r="Y175" s="16"/>
      <c r="Z175" s="16">
        <v>4.3</v>
      </c>
      <c r="AA175" s="16"/>
      <c r="AB175" s="16"/>
      <c r="AC175" s="60" t="s">
        <v>189</v>
      </c>
      <c r="AD175" s="464"/>
      <c r="AE175" s="87" t="s">
        <v>208</v>
      </c>
      <c r="AF175" s="16" t="s">
        <v>209</v>
      </c>
      <c r="AG175" s="16"/>
      <c r="AH175" s="16"/>
      <c r="AI175" s="16">
        <v>2</v>
      </c>
      <c r="AJ175" s="16">
        <v>1</v>
      </c>
      <c r="AK175" s="16" t="s">
        <v>210</v>
      </c>
      <c r="AL175" s="16" t="s">
        <v>168</v>
      </c>
      <c r="AM175" s="24"/>
      <c r="AN175" s="24"/>
      <c r="AO175" s="24"/>
      <c r="AP175" s="24"/>
    </row>
    <row r="176" spans="1:42" s="180" customFormat="1" ht="100.5" customHeight="1">
      <c r="A176" s="115" t="s">
        <v>109</v>
      </c>
      <c r="B176" s="115" t="s">
        <v>110</v>
      </c>
      <c r="C176" s="115">
        <v>2</v>
      </c>
      <c r="D176" s="115">
        <v>733583</v>
      </c>
      <c r="E176" s="116">
        <v>0.47</v>
      </c>
      <c r="F176" s="116">
        <v>0.22</v>
      </c>
      <c r="G176" s="117">
        <v>26356</v>
      </c>
      <c r="H176" s="118"/>
      <c r="I176" s="586" t="s">
        <v>112</v>
      </c>
      <c r="J176" s="597"/>
      <c r="K176" s="119" t="s">
        <v>113</v>
      </c>
      <c r="L176" s="195" t="s">
        <v>114</v>
      </c>
      <c r="M176" s="195"/>
      <c r="N176" s="195"/>
      <c r="O176" s="195"/>
      <c r="P176" s="195"/>
      <c r="Q176" s="195"/>
      <c r="R176" s="195"/>
      <c r="S176" s="195"/>
      <c r="T176" s="195"/>
      <c r="U176" s="195"/>
      <c r="V176" s="195"/>
      <c r="W176" s="195"/>
      <c r="X176" s="195"/>
      <c r="Y176" s="195"/>
      <c r="Z176" s="195">
        <v>5.0999999999999996</v>
      </c>
      <c r="AA176" s="195"/>
      <c r="AB176" s="195"/>
      <c r="AC176" s="620" t="s">
        <v>1280</v>
      </c>
      <c r="AD176" s="474">
        <v>0</v>
      </c>
      <c r="AE176" s="646" t="s">
        <v>117</v>
      </c>
      <c r="AF176" s="135" t="s">
        <v>1281</v>
      </c>
      <c r="AG176" s="137" t="s">
        <v>119</v>
      </c>
      <c r="AH176" s="137">
        <v>1</v>
      </c>
      <c r="AI176" s="137">
        <v>3</v>
      </c>
      <c r="AJ176" s="137">
        <v>1</v>
      </c>
      <c r="AK176" s="119" t="s">
        <v>120</v>
      </c>
      <c r="AL176" s="119" t="s">
        <v>121</v>
      </c>
      <c r="AM176" s="134"/>
      <c r="AN176" s="134"/>
      <c r="AO176" s="134"/>
      <c r="AP176" s="134"/>
    </row>
    <row r="177" spans="1:42" s="317" customFormat="1" ht="100.5" customHeight="1">
      <c r="A177" s="129" t="s">
        <v>287</v>
      </c>
      <c r="B177" s="129" t="s">
        <v>288</v>
      </c>
      <c r="C177" s="215">
        <v>8</v>
      </c>
      <c r="D177" s="215">
        <v>1018396</v>
      </c>
      <c r="E177" s="216">
        <v>0.6</v>
      </c>
      <c r="F177" s="216">
        <v>0.43</v>
      </c>
      <c r="G177" s="217">
        <v>39705</v>
      </c>
      <c r="H177" s="571">
        <v>2</v>
      </c>
      <c r="I177" s="219" t="s">
        <v>290</v>
      </c>
      <c r="J177" s="175"/>
      <c r="K177" s="219" t="s">
        <v>291</v>
      </c>
      <c r="L177" s="219" t="s">
        <v>292</v>
      </c>
      <c r="M177" s="219"/>
      <c r="N177" s="219"/>
      <c r="O177" s="219"/>
      <c r="P177" s="219">
        <v>1</v>
      </c>
      <c r="Q177" s="219">
        <v>1</v>
      </c>
      <c r="R177" s="219">
        <v>0</v>
      </c>
      <c r="S177" s="219">
        <v>0</v>
      </c>
      <c r="T177" s="219">
        <v>0</v>
      </c>
      <c r="U177" s="219">
        <v>0</v>
      </c>
      <c r="V177" s="219">
        <v>0</v>
      </c>
      <c r="W177" s="219">
        <v>1</v>
      </c>
      <c r="X177" s="219"/>
      <c r="Y177" s="219"/>
      <c r="Z177" s="219">
        <v>6.4</v>
      </c>
      <c r="AA177" s="219"/>
      <c r="AB177" s="219"/>
      <c r="AC177" s="610">
        <v>2000</v>
      </c>
      <c r="AD177" s="628">
        <v>0</v>
      </c>
      <c r="AE177" s="641" t="s">
        <v>293</v>
      </c>
      <c r="AF177" s="219" t="s">
        <v>294</v>
      </c>
      <c r="AG177" s="219" t="s">
        <v>153</v>
      </c>
      <c r="AH177" s="219">
        <v>3</v>
      </c>
      <c r="AI177" s="219">
        <v>2</v>
      </c>
      <c r="AJ177" s="219">
        <v>1</v>
      </c>
      <c r="AK177" s="219" t="s">
        <v>295</v>
      </c>
      <c r="AL177" s="219" t="s">
        <v>296</v>
      </c>
      <c r="AM177" s="222"/>
      <c r="AN177" s="222"/>
      <c r="AO177" s="222"/>
      <c r="AP177" s="222"/>
    </row>
    <row r="178" spans="1:42" s="198" customFormat="1" ht="100.5" customHeight="1">
      <c r="A178" s="255" t="s">
        <v>928</v>
      </c>
      <c r="B178" s="255" t="s">
        <v>929</v>
      </c>
      <c r="C178" s="255">
        <v>34</v>
      </c>
      <c r="D178" s="255">
        <v>779261</v>
      </c>
      <c r="E178" s="422"/>
      <c r="F178" s="422"/>
      <c r="G178" s="422"/>
      <c r="H178" s="455">
        <v>0</v>
      </c>
      <c r="I178" s="55" t="s">
        <v>374</v>
      </c>
      <c r="J178" s="55"/>
      <c r="K178" s="55"/>
      <c r="L178" s="55"/>
      <c r="M178" s="55"/>
      <c r="N178" s="55"/>
      <c r="O178" s="55"/>
      <c r="P178" s="55"/>
      <c r="Q178" s="55"/>
      <c r="R178" s="55"/>
      <c r="S178" s="55"/>
      <c r="T178" s="55"/>
      <c r="U178" s="55"/>
      <c r="V178" s="55"/>
      <c r="W178" s="55"/>
      <c r="X178" s="55"/>
      <c r="Y178" s="55"/>
      <c r="Z178" s="55"/>
      <c r="AA178" s="55"/>
      <c r="AB178" s="55"/>
      <c r="AC178" s="614"/>
      <c r="AD178" s="614"/>
      <c r="AE178" s="614"/>
      <c r="AF178" s="55"/>
      <c r="AG178" s="55"/>
      <c r="AH178" s="55"/>
      <c r="AI178" s="55"/>
      <c r="AJ178" s="55"/>
      <c r="AK178" s="55"/>
      <c r="AL178" s="55"/>
      <c r="AM178" s="180"/>
      <c r="AN178" s="180"/>
      <c r="AO178" s="180"/>
      <c r="AP178" s="180"/>
    </row>
    <row r="179" spans="1:42" s="172" customFormat="1" ht="100.5" customHeight="1">
      <c r="A179" s="255" t="s">
        <v>1227</v>
      </c>
      <c r="B179" s="255" t="s">
        <v>1228</v>
      </c>
      <c r="C179" s="315">
        <v>50</v>
      </c>
      <c r="D179" s="315">
        <v>581381</v>
      </c>
      <c r="E179" s="316">
        <v>0.66</v>
      </c>
      <c r="F179" s="316">
        <v>0.21</v>
      </c>
      <c r="G179" s="233">
        <v>29210</v>
      </c>
      <c r="H179" s="370"/>
      <c r="I179" s="234" t="s">
        <v>1235</v>
      </c>
      <c r="J179" s="231"/>
      <c r="K179" s="234" t="s">
        <v>1236</v>
      </c>
      <c r="L179" s="234" t="s">
        <v>1237</v>
      </c>
      <c r="M179" s="234"/>
      <c r="N179" s="234"/>
      <c r="O179" s="234"/>
      <c r="P179" s="234">
        <v>1</v>
      </c>
      <c r="Q179" s="234">
        <v>0</v>
      </c>
      <c r="R179" s="234">
        <v>0</v>
      </c>
      <c r="S179" s="234">
        <v>0</v>
      </c>
      <c r="T179" s="234">
        <v>0</v>
      </c>
      <c r="U179" s="234">
        <v>0</v>
      </c>
      <c r="V179" s="234">
        <v>1</v>
      </c>
      <c r="W179" s="234">
        <v>1</v>
      </c>
      <c r="X179" s="234"/>
      <c r="Y179" s="234"/>
      <c r="Z179" s="234">
        <v>4.9000000000000004</v>
      </c>
      <c r="AA179" s="234"/>
      <c r="AB179" s="234"/>
      <c r="AC179" s="370" t="s">
        <v>1874</v>
      </c>
      <c r="AD179" s="499">
        <v>0</v>
      </c>
      <c r="AE179" s="234" t="s">
        <v>1239</v>
      </c>
      <c r="AF179" s="230" t="s">
        <v>1875</v>
      </c>
      <c r="AG179" s="230"/>
      <c r="AH179" s="230">
        <v>3</v>
      </c>
      <c r="AI179" s="230">
        <v>3</v>
      </c>
      <c r="AJ179" s="230">
        <v>1</v>
      </c>
      <c r="AK179" s="234" t="s">
        <v>234</v>
      </c>
      <c r="AL179" s="234" t="s">
        <v>1241</v>
      </c>
      <c r="AM179" s="317"/>
      <c r="AN179" s="317"/>
      <c r="AO179" s="317"/>
      <c r="AP179" s="317"/>
    </row>
    <row r="180" spans="1:42" s="180" customFormat="1" ht="100.5" customHeight="1">
      <c r="A180" s="255" t="s">
        <v>1000</v>
      </c>
      <c r="B180" s="255" t="s">
        <v>1001</v>
      </c>
      <c r="C180" s="255">
        <v>52</v>
      </c>
      <c r="D180" s="255">
        <v>3221789</v>
      </c>
      <c r="H180" s="455" t="s">
        <v>1887</v>
      </c>
      <c r="I180" s="55"/>
      <c r="J180" s="55"/>
      <c r="K180" s="55"/>
      <c r="L180" s="55"/>
      <c r="M180" s="55"/>
      <c r="N180" s="55"/>
      <c r="O180" s="55"/>
      <c r="P180" s="55"/>
      <c r="Q180" s="55"/>
      <c r="R180" s="55"/>
      <c r="S180" s="55"/>
      <c r="T180" s="55"/>
      <c r="U180" s="55"/>
      <c r="V180" s="55"/>
      <c r="W180" s="55"/>
      <c r="X180" s="55"/>
      <c r="Y180" s="55"/>
      <c r="Z180" s="55"/>
      <c r="AA180" s="55"/>
      <c r="AB180" s="55"/>
      <c r="AC180" s="96"/>
      <c r="AD180" s="466"/>
      <c r="AF180" s="55"/>
      <c r="AG180" s="55"/>
      <c r="AH180" s="55"/>
      <c r="AI180" s="55"/>
      <c r="AJ180" s="55"/>
      <c r="AK180" s="55"/>
      <c r="AL180" s="55"/>
    </row>
    <row r="181" spans="1:42" s="198" customFormat="1" ht="100.5" customHeight="1">
      <c r="H181" s="239"/>
      <c r="AD181" s="511"/>
      <c r="AF181" s="140"/>
      <c r="AG181" s="140"/>
      <c r="AH181" s="140"/>
      <c r="AI181" s="140"/>
      <c r="AJ181" s="140"/>
      <c r="AK181" s="140"/>
      <c r="AL181" s="140"/>
    </row>
    <row r="182" spans="1:42" s="198" customFormat="1" ht="100.5" customHeight="1">
      <c r="H182" s="239"/>
      <c r="AD182" s="511"/>
      <c r="AF182" s="140"/>
      <c r="AG182" s="140"/>
      <c r="AH182" s="140"/>
      <c r="AI182" s="140"/>
      <c r="AJ182" s="140"/>
      <c r="AK182" s="140"/>
      <c r="AL182" s="140"/>
    </row>
    <row r="183" spans="1:42" s="198" customFormat="1" ht="100.5" customHeight="1">
      <c r="H183" s="239"/>
      <c r="AD183" s="511"/>
    </row>
  </sheetData>
  <autoFilter ref="A1:AP184" xr:uid="{AA283A38-DD58-42C6-89A9-C106A01D64DF}">
    <sortState xmlns:xlrd2="http://schemas.microsoft.com/office/spreadsheetml/2017/richdata2" ref="A2:AP184">
      <sortCondition ref="O1:O184"/>
    </sortState>
  </autoFilter>
  <hyperlinks>
    <hyperlink ref="AC125" r:id="rId1" display="2003" xr:uid="{BE777A23-C3B0-4ED6-B13D-8A794697483A}"/>
    <hyperlink ref="AC6" r:id="rId2" xr:uid="{020B03E0-5C99-4865-9901-850A85C916EE}"/>
    <hyperlink ref="AC65" r:id="rId3" xr:uid="{4BA4A112-55D9-40A9-9B30-8A94343F640F}"/>
    <hyperlink ref="AC118" r:id="rId4" display="2001" xr:uid="{C680F8D4-B904-40CA-8180-8D741736B6EE}"/>
    <hyperlink ref="AC103" r:id="rId5" display="2003" xr:uid="{4FD1717B-C143-4C61-86AE-6C02F9244E8F}"/>
    <hyperlink ref="AC94" r:id="rId6" display="2003" xr:uid="{69C11159-BC25-4554-B354-D8685252BDF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075BB-3DBF-4D3B-8E6A-84AE4DAECE3F}">
  <dimension ref="A1:AN182"/>
  <sheetViews>
    <sheetView workbookViewId="0">
      <pane ySplit="1" topLeftCell="A176" activePane="bottomLeft" state="frozen"/>
      <selection pane="bottomLeft" activeCell="M1" sqref="M1:M1048576"/>
    </sheetView>
  </sheetViews>
  <sheetFormatPr baseColWidth="10" defaultColWidth="8.83203125" defaultRowHeight="68.25" customHeight="1"/>
  <cols>
    <col min="1" max="2" width="12.33203125" style="667" customWidth="1"/>
    <col min="3" max="5" width="12.5" style="667" customWidth="1"/>
    <col min="6" max="8" width="12.5" style="668" customWidth="1"/>
    <col min="9" max="9" width="12.5" style="667" customWidth="1"/>
    <col min="10" max="10" width="14.83203125" style="669" bestFit="1" customWidth="1"/>
    <col min="11" max="11" width="19.6640625" style="669" customWidth="1"/>
    <col min="12" max="12" width="13" style="667" bestFit="1" customWidth="1"/>
    <col min="13" max="13" width="15.1640625" style="667" customWidth="1"/>
    <col min="14" max="14" width="28.1640625" style="701" customWidth="1"/>
    <col min="15" max="15" width="22" style="671" customWidth="1"/>
    <col min="16" max="16" width="23" style="671" customWidth="1"/>
    <col min="17" max="17" width="21.5" style="671" customWidth="1"/>
    <col min="18" max="23" width="11.6640625" style="671" customWidth="1"/>
    <col min="24" max="30" width="12.33203125" style="671" customWidth="1"/>
    <col min="31" max="31" width="20.1640625" style="671" customWidth="1"/>
    <col min="32" max="32" width="20.1640625" style="672" customWidth="1"/>
    <col min="33" max="38" width="20.1640625" style="671" customWidth="1"/>
    <col min="39" max="39" width="28.33203125" style="667" customWidth="1"/>
    <col min="40" max="40" width="20.1640625" style="667" customWidth="1"/>
    <col min="41" max="53" width="9.1640625" style="667"/>
    <col min="54" max="16384" width="8.83203125" style="667"/>
  </cols>
  <sheetData>
    <row r="1" spans="1:40" s="665" customFormat="1" ht="68.25" customHeight="1">
      <c r="A1" s="665" t="s">
        <v>0</v>
      </c>
      <c r="B1" s="665" t="s">
        <v>1</v>
      </c>
      <c r="C1" s="665" t="s">
        <v>2</v>
      </c>
      <c r="D1" s="665" t="s">
        <v>3</v>
      </c>
      <c r="E1" s="665" t="s">
        <v>4</v>
      </c>
      <c r="F1" s="708" t="s">
        <v>1888</v>
      </c>
      <c r="G1" s="708" t="s">
        <v>6</v>
      </c>
      <c r="H1" s="708" t="s">
        <v>7</v>
      </c>
      <c r="I1" s="665" t="s">
        <v>8</v>
      </c>
      <c r="J1" s="709" t="s">
        <v>1247</v>
      </c>
      <c r="K1" s="709" t="s">
        <v>1248</v>
      </c>
      <c r="L1" s="665" t="s">
        <v>1249</v>
      </c>
      <c r="M1" s="665" t="s">
        <v>28</v>
      </c>
      <c r="N1" s="700" t="s">
        <v>41</v>
      </c>
      <c r="O1" s="700" t="s">
        <v>44</v>
      </c>
      <c r="P1" s="700" t="s">
        <v>1252</v>
      </c>
      <c r="Q1" s="700" t="s">
        <v>45</v>
      </c>
      <c r="R1" s="700" t="s">
        <v>46</v>
      </c>
      <c r="S1" s="700" t="s">
        <v>1253</v>
      </c>
      <c r="T1" s="700" t="s">
        <v>50</v>
      </c>
      <c r="U1" s="700" t="s">
        <v>52</v>
      </c>
      <c r="V1" s="700" t="s">
        <v>54</v>
      </c>
      <c r="W1" s="700" t="s">
        <v>55</v>
      </c>
      <c r="X1" s="700" t="s">
        <v>1254</v>
      </c>
      <c r="Y1" s="700" t="s">
        <v>1255</v>
      </c>
      <c r="Z1" s="700" t="s">
        <v>56</v>
      </c>
      <c r="AA1" s="700"/>
      <c r="AB1" s="700" t="s">
        <v>57</v>
      </c>
      <c r="AC1" s="700" t="s">
        <v>1256</v>
      </c>
      <c r="AD1" s="700" t="s">
        <v>1257</v>
      </c>
      <c r="AE1" s="700" t="s">
        <v>69</v>
      </c>
      <c r="AF1" s="710" t="s">
        <v>70</v>
      </c>
      <c r="AG1" s="700" t="s">
        <v>71</v>
      </c>
      <c r="AH1" s="700" t="s">
        <v>72</v>
      </c>
      <c r="AI1" s="700" t="s">
        <v>79</v>
      </c>
      <c r="AJ1" s="700" t="s">
        <v>80</v>
      </c>
      <c r="AK1" s="700" t="s">
        <v>81</v>
      </c>
      <c r="AL1" s="700" t="s">
        <v>82</v>
      </c>
      <c r="AM1" s="665" t="s">
        <v>83</v>
      </c>
      <c r="AN1" s="665" t="s">
        <v>84</v>
      </c>
    </row>
    <row r="2" spans="1:40" ht="68.25" customHeight="1">
      <c r="A2" s="666" t="s">
        <v>96</v>
      </c>
      <c r="B2" s="666" t="s">
        <v>97</v>
      </c>
      <c r="C2" s="666" t="s">
        <v>98</v>
      </c>
      <c r="D2" s="666">
        <v>1</v>
      </c>
      <c r="E2" s="667" t="s">
        <v>99</v>
      </c>
      <c r="F2" s="705">
        <v>59910</v>
      </c>
      <c r="G2" s="706">
        <v>75180</v>
      </c>
      <c r="H2" s="707">
        <v>41974</v>
      </c>
      <c r="I2" s="666">
        <v>5074296</v>
      </c>
      <c r="J2" s="669">
        <v>0.51</v>
      </c>
      <c r="K2" s="669">
        <v>0.31</v>
      </c>
      <c r="L2" s="670">
        <v>30996</v>
      </c>
      <c r="M2" s="667">
        <v>1</v>
      </c>
      <c r="N2" s="701">
        <v>1</v>
      </c>
      <c r="O2" s="671">
        <v>1</v>
      </c>
      <c r="P2" s="671">
        <v>0</v>
      </c>
      <c r="Q2" s="671">
        <v>0</v>
      </c>
      <c r="R2" s="671">
        <v>0</v>
      </c>
      <c r="S2" s="671">
        <v>0</v>
      </c>
      <c r="T2" s="671">
        <v>1</v>
      </c>
      <c r="U2" s="671">
        <v>0</v>
      </c>
      <c r="V2" s="671">
        <v>0</v>
      </c>
      <c r="W2" s="671">
        <v>0</v>
      </c>
      <c r="X2" s="671">
        <v>0</v>
      </c>
      <c r="Y2" s="671">
        <v>1</v>
      </c>
      <c r="AB2" s="671">
        <v>5.8</v>
      </c>
      <c r="AE2" s="671" t="s">
        <v>1266</v>
      </c>
      <c r="AF2" s="672">
        <v>0</v>
      </c>
      <c r="AG2" s="671" t="s">
        <v>104</v>
      </c>
      <c r="AH2" s="671" t="s">
        <v>105</v>
      </c>
      <c r="AI2" s="671" t="s">
        <v>106</v>
      </c>
      <c r="AJ2" s="671">
        <v>2</v>
      </c>
      <c r="AK2" s="671">
        <v>1</v>
      </c>
      <c r="AL2" s="671">
        <v>1</v>
      </c>
      <c r="AM2" s="667" t="s">
        <v>107</v>
      </c>
      <c r="AN2" s="667" t="s">
        <v>108</v>
      </c>
    </row>
    <row r="3" spans="1:40" ht="68.25" customHeight="1">
      <c r="A3" s="666" t="s">
        <v>109</v>
      </c>
      <c r="B3" s="666" t="s">
        <v>110</v>
      </c>
      <c r="C3" s="666" t="s">
        <v>111</v>
      </c>
      <c r="D3" s="666">
        <v>2</v>
      </c>
      <c r="E3" s="667" t="s">
        <v>99</v>
      </c>
      <c r="F3" s="705">
        <v>89740</v>
      </c>
      <c r="G3" s="706">
        <v>110320</v>
      </c>
      <c r="H3" s="705">
        <v>50203</v>
      </c>
      <c r="I3" s="666">
        <v>733583</v>
      </c>
      <c r="J3" s="669">
        <v>0.47</v>
      </c>
      <c r="K3" s="669">
        <v>0.22</v>
      </c>
      <c r="L3" s="670">
        <v>26356</v>
      </c>
      <c r="M3" s="667">
        <v>1</v>
      </c>
      <c r="N3" s="701">
        <v>0</v>
      </c>
      <c r="O3" s="671">
        <v>2</v>
      </c>
      <c r="P3" s="671">
        <v>0</v>
      </c>
      <c r="Q3" s="671">
        <v>9</v>
      </c>
      <c r="R3" s="671">
        <v>1</v>
      </c>
      <c r="S3" s="671">
        <v>0</v>
      </c>
      <c r="T3" s="671">
        <v>0</v>
      </c>
      <c r="U3" s="671">
        <v>0</v>
      </c>
      <c r="V3" s="671">
        <v>0</v>
      </c>
      <c r="W3" s="671">
        <v>0</v>
      </c>
      <c r="X3" s="671">
        <v>0</v>
      </c>
      <c r="Y3" s="671">
        <v>1</v>
      </c>
      <c r="AB3" s="671">
        <v>5.0999999999999996</v>
      </c>
      <c r="AE3" s="671" t="s">
        <v>1274</v>
      </c>
      <c r="AF3" s="672">
        <v>0</v>
      </c>
      <c r="AG3" s="671" t="s">
        <v>125</v>
      </c>
      <c r="AH3" s="674" t="s">
        <v>1889</v>
      </c>
      <c r="AI3" s="671" t="s">
        <v>119</v>
      </c>
      <c r="AJ3" s="671">
        <v>1</v>
      </c>
      <c r="AK3" s="671">
        <v>2</v>
      </c>
      <c r="AL3" s="671">
        <v>1</v>
      </c>
      <c r="AM3" s="667" t="s">
        <v>120</v>
      </c>
      <c r="AN3" s="667" t="s">
        <v>127</v>
      </c>
    </row>
    <row r="4" spans="1:40" ht="68.25" customHeight="1">
      <c r="A4" s="666" t="s">
        <v>109</v>
      </c>
      <c r="B4" s="666" t="s">
        <v>110</v>
      </c>
      <c r="C4" s="666" t="s">
        <v>111</v>
      </c>
      <c r="D4" s="666">
        <v>2</v>
      </c>
      <c r="E4" s="667" t="s">
        <v>99</v>
      </c>
      <c r="F4" s="705">
        <v>89740</v>
      </c>
      <c r="G4" s="706">
        <v>110320</v>
      </c>
      <c r="H4" s="707">
        <v>50203</v>
      </c>
      <c r="I4" s="666">
        <v>733583</v>
      </c>
      <c r="J4" s="669">
        <v>0.47</v>
      </c>
      <c r="K4" s="669">
        <v>0.22</v>
      </c>
      <c r="L4" s="670">
        <v>26356</v>
      </c>
      <c r="N4" s="701">
        <v>0</v>
      </c>
      <c r="O4" s="671">
        <v>0</v>
      </c>
      <c r="P4" s="671">
        <v>0</v>
      </c>
      <c r="AB4" s="671">
        <v>5.0999999999999996</v>
      </c>
      <c r="AE4" s="675" t="s">
        <v>1280</v>
      </c>
      <c r="AF4" s="672">
        <v>0</v>
      </c>
      <c r="AG4" s="675" t="s">
        <v>117</v>
      </c>
      <c r="AH4" s="674" t="s">
        <v>1890</v>
      </c>
      <c r="AI4" s="671" t="s">
        <v>119</v>
      </c>
      <c r="AJ4" s="671">
        <v>1</v>
      </c>
      <c r="AK4" s="671">
        <v>3</v>
      </c>
      <c r="AL4" s="671">
        <v>1</v>
      </c>
      <c r="AM4" s="667" t="s">
        <v>120</v>
      </c>
      <c r="AN4" s="667" t="s">
        <v>121</v>
      </c>
    </row>
    <row r="5" spans="1:40" ht="68.25" customHeight="1">
      <c r="A5" s="666" t="s">
        <v>128</v>
      </c>
      <c r="B5" s="666" t="s">
        <v>129</v>
      </c>
      <c r="C5" s="666" t="s">
        <v>130</v>
      </c>
      <c r="D5" s="666">
        <v>3</v>
      </c>
      <c r="E5" s="667" t="s">
        <v>131</v>
      </c>
      <c r="F5" s="668">
        <v>73450</v>
      </c>
      <c r="G5" s="704">
        <v>93250</v>
      </c>
      <c r="H5" s="668">
        <v>41496</v>
      </c>
      <c r="I5" s="676">
        <v>7359197</v>
      </c>
      <c r="J5" s="669">
        <v>0.47</v>
      </c>
      <c r="K5" s="669">
        <v>0.21</v>
      </c>
      <c r="L5" s="670">
        <v>24298</v>
      </c>
      <c r="M5" s="667">
        <v>3</v>
      </c>
      <c r="N5" s="701">
        <v>1</v>
      </c>
      <c r="O5" s="671">
        <v>2</v>
      </c>
      <c r="P5" s="671">
        <v>3</v>
      </c>
      <c r="Q5" s="671">
        <v>0</v>
      </c>
      <c r="R5" s="671">
        <v>0</v>
      </c>
      <c r="S5" s="671">
        <v>0</v>
      </c>
      <c r="T5" s="671">
        <v>0</v>
      </c>
      <c r="U5" s="671">
        <v>1</v>
      </c>
      <c r="V5" s="671">
        <v>0</v>
      </c>
      <c r="W5" s="671">
        <v>0</v>
      </c>
      <c r="X5" s="671">
        <v>0</v>
      </c>
      <c r="Y5" s="671">
        <v>1</v>
      </c>
      <c r="AB5" s="671">
        <v>4.7</v>
      </c>
      <c r="AE5" s="677" t="s">
        <v>1286</v>
      </c>
      <c r="AF5" s="678"/>
    </row>
    <row r="6" spans="1:40" ht="68.25" customHeight="1">
      <c r="A6" s="666" t="s">
        <v>128</v>
      </c>
      <c r="B6" s="666" t="s">
        <v>129</v>
      </c>
      <c r="C6" s="666" t="s">
        <v>130</v>
      </c>
      <c r="D6" s="667">
        <v>3</v>
      </c>
      <c r="E6" s="667" t="s">
        <v>131</v>
      </c>
      <c r="F6" s="668">
        <v>73450</v>
      </c>
      <c r="G6" s="704">
        <v>93250</v>
      </c>
      <c r="H6" s="668">
        <v>41496</v>
      </c>
      <c r="I6" s="676">
        <v>7359197</v>
      </c>
      <c r="J6" s="669">
        <v>0.47</v>
      </c>
      <c r="K6" s="669">
        <v>0.21</v>
      </c>
      <c r="L6" s="670">
        <v>24299</v>
      </c>
      <c r="M6" s="667">
        <v>3</v>
      </c>
      <c r="N6" s="701">
        <v>0</v>
      </c>
      <c r="O6" s="671">
        <v>2</v>
      </c>
      <c r="P6" s="671">
        <v>0</v>
      </c>
      <c r="Q6" s="671">
        <v>1</v>
      </c>
      <c r="R6" s="671">
        <v>1</v>
      </c>
      <c r="S6" s="671">
        <v>0</v>
      </c>
      <c r="T6" s="671">
        <v>0</v>
      </c>
      <c r="U6" s="671">
        <v>0</v>
      </c>
      <c r="V6" s="671">
        <v>0</v>
      </c>
      <c r="W6" s="671">
        <v>0</v>
      </c>
      <c r="X6" s="671">
        <v>0</v>
      </c>
      <c r="Y6" s="671">
        <v>1</v>
      </c>
      <c r="AB6" s="671">
        <v>4.7</v>
      </c>
      <c r="AE6" s="671" t="s">
        <v>1290</v>
      </c>
      <c r="AF6" s="672">
        <v>0</v>
      </c>
      <c r="AG6" s="671" t="s">
        <v>136</v>
      </c>
      <c r="AH6" s="679" t="s">
        <v>1891</v>
      </c>
      <c r="AI6" s="679" t="s">
        <v>138</v>
      </c>
      <c r="AJ6" s="679">
        <v>1</v>
      </c>
      <c r="AK6" s="679">
        <v>2</v>
      </c>
      <c r="AL6" s="679">
        <v>1</v>
      </c>
      <c r="AM6" s="667" t="s">
        <v>139</v>
      </c>
      <c r="AN6" s="667" t="s">
        <v>140</v>
      </c>
    </row>
    <row r="7" spans="1:40" ht="68.25" customHeight="1">
      <c r="A7" s="666" t="s">
        <v>128</v>
      </c>
      <c r="B7" s="666" t="s">
        <v>129</v>
      </c>
      <c r="C7" s="666" t="s">
        <v>130</v>
      </c>
      <c r="D7" s="667">
        <v>3</v>
      </c>
      <c r="E7" s="667" t="s">
        <v>131</v>
      </c>
      <c r="F7" s="668">
        <v>73450</v>
      </c>
      <c r="G7" s="704">
        <v>93250</v>
      </c>
      <c r="H7" s="668">
        <v>41496</v>
      </c>
      <c r="I7" s="676">
        <v>7359197</v>
      </c>
      <c r="J7" s="669">
        <v>0.47</v>
      </c>
      <c r="K7" s="669">
        <v>0.21</v>
      </c>
      <c r="L7" s="670">
        <v>24300</v>
      </c>
      <c r="M7" s="667">
        <v>3</v>
      </c>
      <c r="N7" s="701">
        <v>0</v>
      </c>
      <c r="O7" s="671">
        <v>3</v>
      </c>
      <c r="P7" s="671">
        <v>0</v>
      </c>
      <c r="Q7" s="671">
        <v>1</v>
      </c>
      <c r="R7" s="671">
        <v>1</v>
      </c>
      <c r="S7" s="671">
        <v>0</v>
      </c>
      <c r="T7" s="671">
        <v>0</v>
      </c>
      <c r="U7" s="671">
        <v>0</v>
      </c>
      <c r="V7" s="671">
        <v>0</v>
      </c>
      <c r="W7" s="671">
        <v>0</v>
      </c>
      <c r="X7" s="671">
        <v>1</v>
      </c>
      <c r="Y7" s="671">
        <v>0</v>
      </c>
      <c r="AB7" s="671">
        <v>4.7</v>
      </c>
      <c r="AE7" s="671">
        <v>2015</v>
      </c>
      <c r="AF7" s="672">
        <v>0</v>
      </c>
      <c r="AG7" s="671" t="s">
        <v>136</v>
      </c>
      <c r="AH7" s="674" t="s">
        <v>1892</v>
      </c>
      <c r="AI7" s="679" t="s">
        <v>138</v>
      </c>
      <c r="AJ7" s="679">
        <v>1</v>
      </c>
      <c r="AK7" s="679">
        <v>2</v>
      </c>
      <c r="AL7" s="679">
        <v>1</v>
      </c>
      <c r="AM7" s="667" t="s">
        <v>139</v>
      </c>
      <c r="AN7" s="667" t="s">
        <v>140</v>
      </c>
    </row>
    <row r="8" spans="1:40" ht="68.25" customHeight="1">
      <c r="A8" s="666" t="s">
        <v>144</v>
      </c>
      <c r="B8" s="666" t="s">
        <v>145</v>
      </c>
      <c r="C8" s="666" t="s">
        <v>146</v>
      </c>
      <c r="D8" s="666">
        <v>4</v>
      </c>
      <c r="E8" s="667" t="s">
        <v>99</v>
      </c>
      <c r="F8" s="668">
        <v>53980</v>
      </c>
      <c r="G8" s="704">
        <v>74720</v>
      </c>
      <c r="H8" s="668">
        <v>37168</v>
      </c>
      <c r="I8" s="666">
        <v>3045637</v>
      </c>
      <c r="J8" s="669">
        <v>0.54</v>
      </c>
      <c r="K8" s="669">
        <v>0.18</v>
      </c>
      <c r="L8" s="670">
        <v>27319</v>
      </c>
      <c r="M8" s="667">
        <v>1</v>
      </c>
      <c r="N8" s="701">
        <v>1</v>
      </c>
      <c r="O8" s="671">
        <v>1</v>
      </c>
      <c r="P8" s="671">
        <v>0</v>
      </c>
      <c r="Q8" s="671">
        <v>0</v>
      </c>
      <c r="R8" s="671">
        <v>0</v>
      </c>
      <c r="S8" s="671">
        <v>0</v>
      </c>
      <c r="T8" s="671">
        <v>1</v>
      </c>
      <c r="U8" s="671">
        <v>0</v>
      </c>
      <c r="V8" s="671">
        <v>0</v>
      </c>
      <c r="W8" s="671">
        <v>0</v>
      </c>
      <c r="X8" s="671">
        <v>0</v>
      </c>
      <c r="Y8" s="671">
        <v>1</v>
      </c>
      <c r="AB8" s="671">
        <v>5.9</v>
      </c>
      <c r="AE8" s="671" t="s">
        <v>1302</v>
      </c>
      <c r="AF8" s="672">
        <v>0</v>
      </c>
      <c r="AG8" s="671" t="s">
        <v>151</v>
      </c>
      <c r="AH8" s="674" t="s">
        <v>152</v>
      </c>
      <c r="AI8" s="674" t="s">
        <v>153</v>
      </c>
      <c r="AJ8" s="674">
        <v>3</v>
      </c>
      <c r="AK8" s="674">
        <v>1</v>
      </c>
      <c r="AL8" s="674">
        <v>1</v>
      </c>
      <c r="AM8" s="667" t="s">
        <v>154</v>
      </c>
      <c r="AN8" s="667" t="s">
        <v>155</v>
      </c>
    </row>
    <row r="9" spans="1:40" ht="68.25" customHeight="1">
      <c r="A9" s="666" t="s">
        <v>156</v>
      </c>
      <c r="B9" s="666" t="s">
        <v>157</v>
      </c>
      <c r="C9" s="666" t="s">
        <v>111</v>
      </c>
      <c r="D9" s="666">
        <v>5</v>
      </c>
      <c r="E9" s="667" t="s">
        <v>158</v>
      </c>
      <c r="F9" s="668">
        <v>85300</v>
      </c>
      <c r="G9" s="668">
        <v>119400</v>
      </c>
      <c r="H9" s="668">
        <v>51600</v>
      </c>
      <c r="I9" s="666">
        <v>39029342</v>
      </c>
      <c r="J9" s="669">
        <v>0.46</v>
      </c>
      <c r="K9" s="669">
        <v>0.14000000000000001</v>
      </c>
      <c r="L9" s="670">
        <v>21125</v>
      </c>
      <c r="M9" s="667">
        <v>10</v>
      </c>
      <c r="N9" s="701">
        <v>0</v>
      </c>
      <c r="O9" s="671">
        <v>2</v>
      </c>
      <c r="P9" s="671">
        <v>0</v>
      </c>
      <c r="Q9" s="671">
        <v>9</v>
      </c>
      <c r="R9" s="671">
        <v>1</v>
      </c>
      <c r="S9" s="671">
        <v>0</v>
      </c>
      <c r="T9" s="671">
        <v>0</v>
      </c>
      <c r="U9" s="671">
        <v>0</v>
      </c>
      <c r="V9" s="671">
        <v>0</v>
      </c>
      <c r="W9" s="671">
        <v>0</v>
      </c>
      <c r="X9" s="671">
        <v>0</v>
      </c>
      <c r="Y9" s="671">
        <v>0</v>
      </c>
      <c r="AB9" s="671">
        <v>4.3</v>
      </c>
      <c r="AE9" s="671" t="s">
        <v>189</v>
      </c>
      <c r="AG9" s="671" t="s">
        <v>208</v>
      </c>
      <c r="AH9" s="671" t="s">
        <v>209</v>
      </c>
      <c r="AK9" s="671">
        <v>2</v>
      </c>
      <c r="AL9" s="671">
        <v>1</v>
      </c>
      <c r="AM9" s="667" t="s">
        <v>210</v>
      </c>
      <c r="AN9" s="667" t="s">
        <v>168</v>
      </c>
    </row>
    <row r="10" spans="1:40" ht="68.25" customHeight="1">
      <c r="A10" s="666" t="s">
        <v>156</v>
      </c>
      <c r="B10" s="666" t="s">
        <v>157</v>
      </c>
      <c r="C10" s="666" t="s">
        <v>111</v>
      </c>
      <c r="D10" s="666">
        <v>5</v>
      </c>
      <c r="E10" s="667" t="s">
        <v>158</v>
      </c>
      <c r="F10" s="668">
        <v>85300</v>
      </c>
      <c r="G10" s="668">
        <v>119400</v>
      </c>
      <c r="H10" s="668">
        <v>51600</v>
      </c>
      <c r="I10" s="666">
        <v>39029342</v>
      </c>
      <c r="J10" s="669">
        <v>0.46</v>
      </c>
      <c r="K10" s="669">
        <v>0.14000000000000001</v>
      </c>
      <c r="L10" s="670">
        <v>21126</v>
      </c>
      <c r="M10" s="667">
        <v>10</v>
      </c>
      <c r="N10" s="701">
        <v>0</v>
      </c>
      <c r="O10" s="671">
        <v>2</v>
      </c>
      <c r="P10" s="671">
        <v>0</v>
      </c>
      <c r="Q10" s="671">
        <v>9</v>
      </c>
      <c r="R10" s="671">
        <v>1</v>
      </c>
      <c r="S10" s="671">
        <v>0</v>
      </c>
      <c r="T10" s="671">
        <v>0</v>
      </c>
      <c r="U10" s="671">
        <v>0</v>
      </c>
      <c r="V10" s="671">
        <v>0</v>
      </c>
      <c r="W10" s="671">
        <v>0</v>
      </c>
      <c r="X10" s="671">
        <v>0</v>
      </c>
      <c r="Y10" s="671">
        <v>0</v>
      </c>
      <c r="AB10" s="671">
        <v>4.3</v>
      </c>
      <c r="AE10" s="671">
        <v>2018</v>
      </c>
      <c r="AF10" s="672">
        <v>0</v>
      </c>
      <c r="AG10" s="671" t="s">
        <v>201</v>
      </c>
      <c r="AH10" s="674" t="s">
        <v>1893</v>
      </c>
      <c r="AK10" s="671">
        <v>5</v>
      </c>
      <c r="AL10" s="671">
        <v>0</v>
      </c>
      <c r="AM10" s="667" t="s">
        <v>203</v>
      </c>
      <c r="AN10" s="667" t="s">
        <v>176</v>
      </c>
    </row>
    <row r="11" spans="1:40" ht="68.25" customHeight="1">
      <c r="A11" s="666" t="s">
        <v>156</v>
      </c>
      <c r="B11" s="666" t="s">
        <v>157</v>
      </c>
      <c r="C11" s="666" t="s">
        <v>111</v>
      </c>
      <c r="D11" s="666">
        <v>5</v>
      </c>
      <c r="E11" s="667" t="s">
        <v>158</v>
      </c>
      <c r="F11" s="668">
        <v>85300</v>
      </c>
      <c r="G11" s="668">
        <v>119400</v>
      </c>
      <c r="H11" s="668">
        <v>51600</v>
      </c>
      <c r="I11" s="666">
        <v>39029342</v>
      </c>
      <c r="J11" s="669">
        <v>0.46</v>
      </c>
      <c r="K11" s="669">
        <v>0.14000000000000001</v>
      </c>
      <c r="L11" s="670">
        <v>21127</v>
      </c>
      <c r="M11" s="667">
        <v>10</v>
      </c>
      <c r="N11" s="701">
        <v>0</v>
      </c>
      <c r="O11" s="671">
        <v>2</v>
      </c>
      <c r="P11" s="671">
        <v>0</v>
      </c>
      <c r="Q11" s="671">
        <v>6</v>
      </c>
      <c r="R11" s="671">
        <v>1</v>
      </c>
      <c r="S11" s="671">
        <v>0</v>
      </c>
      <c r="T11" s="671">
        <v>0</v>
      </c>
      <c r="U11" s="671">
        <v>0</v>
      </c>
      <c r="V11" s="671">
        <v>0</v>
      </c>
      <c r="W11" s="671">
        <v>0</v>
      </c>
      <c r="X11" s="671">
        <v>0</v>
      </c>
      <c r="Y11" s="671">
        <v>0</v>
      </c>
      <c r="AB11" s="671">
        <v>4.3</v>
      </c>
      <c r="AE11" s="671">
        <v>2002</v>
      </c>
      <c r="AF11" s="672">
        <v>0</v>
      </c>
      <c r="AG11" s="671" t="s">
        <v>173</v>
      </c>
      <c r="AH11" s="680">
        <v>250000</v>
      </c>
      <c r="AI11" s="671" t="s">
        <v>174</v>
      </c>
      <c r="AJ11" s="671">
        <v>3</v>
      </c>
      <c r="AK11" s="671">
        <v>5</v>
      </c>
      <c r="AL11" s="671">
        <v>0</v>
      </c>
      <c r="AM11" s="667" t="s">
        <v>175</v>
      </c>
      <c r="AN11" s="667" t="s">
        <v>176</v>
      </c>
    </row>
    <row r="12" spans="1:40" ht="68.25" customHeight="1">
      <c r="A12" s="666" t="s">
        <v>156</v>
      </c>
      <c r="B12" s="666" t="s">
        <v>157</v>
      </c>
      <c r="C12" s="666" t="s">
        <v>111</v>
      </c>
      <c r="D12" s="666">
        <v>5</v>
      </c>
      <c r="E12" s="667" t="s">
        <v>158</v>
      </c>
      <c r="F12" s="668">
        <v>85300</v>
      </c>
      <c r="G12" s="668">
        <v>119400</v>
      </c>
      <c r="H12" s="668">
        <v>51600</v>
      </c>
      <c r="I12" s="666">
        <v>39029342</v>
      </c>
      <c r="J12" s="669">
        <v>0.46</v>
      </c>
      <c r="K12" s="669">
        <v>0.14000000000000001</v>
      </c>
      <c r="L12" s="670">
        <v>21128</v>
      </c>
      <c r="M12" s="667">
        <v>10</v>
      </c>
      <c r="N12" s="701">
        <v>0</v>
      </c>
      <c r="O12" s="671">
        <v>0</v>
      </c>
      <c r="P12" s="671">
        <v>0</v>
      </c>
      <c r="Q12" s="671">
        <v>3</v>
      </c>
      <c r="R12" s="671">
        <v>1</v>
      </c>
      <c r="S12" s="671">
        <v>0</v>
      </c>
      <c r="T12" s="671">
        <v>0</v>
      </c>
      <c r="U12" s="671">
        <v>0</v>
      </c>
      <c r="V12" s="671">
        <v>0</v>
      </c>
      <c r="W12" s="671">
        <v>0</v>
      </c>
      <c r="X12" s="671">
        <v>0</v>
      </c>
      <c r="Y12" s="671">
        <v>0</v>
      </c>
      <c r="AB12" s="671">
        <v>4.3</v>
      </c>
      <c r="AE12" s="671" t="s">
        <v>189</v>
      </c>
      <c r="AG12" s="671" t="s">
        <v>165</v>
      </c>
      <c r="AH12" s="681">
        <v>15000</v>
      </c>
      <c r="AI12" s="671" t="s">
        <v>174</v>
      </c>
      <c r="AJ12" s="671">
        <v>3</v>
      </c>
      <c r="AK12" s="671">
        <v>1</v>
      </c>
      <c r="AL12" s="671">
        <v>0</v>
      </c>
      <c r="AM12" s="682" t="s">
        <v>219</v>
      </c>
      <c r="AN12" s="667" t="s">
        <v>220</v>
      </c>
    </row>
    <row r="13" spans="1:40" ht="68.25" customHeight="1">
      <c r="A13" s="666" t="s">
        <v>156</v>
      </c>
      <c r="B13" s="666" t="s">
        <v>157</v>
      </c>
      <c r="C13" s="666" t="s">
        <v>111</v>
      </c>
      <c r="D13" s="666">
        <v>5</v>
      </c>
      <c r="E13" s="667" t="s">
        <v>158</v>
      </c>
      <c r="F13" s="668">
        <v>85300</v>
      </c>
      <c r="G13" s="668">
        <v>119400</v>
      </c>
      <c r="H13" s="668">
        <v>51600</v>
      </c>
      <c r="I13" s="666">
        <v>39029342</v>
      </c>
      <c r="J13" s="669">
        <v>0.46</v>
      </c>
      <c r="K13" s="669">
        <v>0.14000000000000001</v>
      </c>
      <c r="L13" s="670">
        <v>21129</v>
      </c>
      <c r="M13" s="667">
        <v>10</v>
      </c>
      <c r="N13" s="701">
        <v>0</v>
      </c>
      <c r="O13" s="671">
        <v>2</v>
      </c>
      <c r="P13" s="671">
        <v>0</v>
      </c>
      <c r="Q13" s="671">
        <v>2</v>
      </c>
      <c r="R13" s="671">
        <v>1</v>
      </c>
      <c r="S13" s="671">
        <v>0</v>
      </c>
      <c r="T13" s="671">
        <v>0</v>
      </c>
      <c r="U13" s="671">
        <v>0</v>
      </c>
      <c r="V13" s="671">
        <v>0</v>
      </c>
      <c r="W13" s="671">
        <v>0</v>
      </c>
      <c r="X13" s="671">
        <v>0</v>
      </c>
      <c r="Y13" s="671">
        <v>0</v>
      </c>
      <c r="AB13" s="671">
        <v>4.3</v>
      </c>
      <c r="AE13" s="671">
        <v>2003</v>
      </c>
      <c r="AF13" s="672">
        <v>0</v>
      </c>
      <c r="AH13" s="671" t="s">
        <v>194</v>
      </c>
      <c r="AJ13" s="671">
        <v>3</v>
      </c>
      <c r="AK13" s="671">
        <v>3</v>
      </c>
      <c r="AL13" s="671">
        <v>0</v>
      </c>
      <c r="AM13" s="667" t="s">
        <v>195</v>
      </c>
      <c r="AN13" s="667" t="s">
        <v>196</v>
      </c>
    </row>
    <row r="14" spans="1:40" ht="68.25" customHeight="1">
      <c r="A14" s="666" t="s">
        <v>156</v>
      </c>
      <c r="B14" s="666" t="s">
        <v>157</v>
      </c>
      <c r="C14" s="666" t="s">
        <v>111</v>
      </c>
      <c r="D14" s="666">
        <v>5</v>
      </c>
      <c r="E14" s="667" t="s">
        <v>158</v>
      </c>
      <c r="F14" s="668">
        <v>85300</v>
      </c>
      <c r="G14" s="668">
        <v>119400</v>
      </c>
      <c r="H14" s="668">
        <v>51600</v>
      </c>
      <c r="I14" s="666">
        <v>39029342</v>
      </c>
      <c r="J14" s="669">
        <v>0.46</v>
      </c>
      <c r="K14" s="669">
        <v>0.14000000000000001</v>
      </c>
      <c r="L14" s="670">
        <v>21130</v>
      </c>
      <c r="M14" s="667">
        <v>10</v>
      </c>
      <c r="N14" s="701">
        <v>0</v>
      </c>
      <c r="O14" s="671">
        <v>2</v>
      </c>
      <c r="P14" s="671">
        <v>0</v>
      </c>
      <c r="Q14" s="671">
        <v>9</v>
      </c>
      <c r="R14" s="671">
        <v>1</v>
      </c>
      <c r="S14" s="671">
        <v>0</v>
      </c>
      <c r="T14" s="671">
        <v>0</v>
      </c>
      <c r="U14" s="671">
        <v>0</v>
      </c>
      <c r="V14" s="671">
        <v>0</v>
      </c>
      <c r="W14" s="671">
        <v>0</v>
      </c>
      <c r="X14" s="671">
        <v>0</v>
      </c>
      <c r="Y14" s="671">
        <v>0</v>
      </c>
      <c r="AB14" s="671">
        <v>4.3</v>
      </c>
      <c r="AE14" s="671" t="s">
        <v>189</v>
      </c>
      <c r="AG14" s="681">
        <v>16000</v>
      </c>
      <c r="AH14" s="671" t="s">
        <v>188</v>
      </c>
      <c r="AI14" s="671" t="s">
        <v>174</v>
      </c>
      <c r="AJ14" s="671">
        <v>3</v>
      </c>
      <c r="AK14" s="671">
        <v>1</v>
      </c>
      <c r="AL14" s="671">
        <v>1</v>
      </c>
      <c r="AM14" s="667" t="s">
        <v>189</v>
      </c>
      <c r="AN14" s="667" t="s">
        <v>190</v>
      </c>
    </row>
    <row r="15" spans="1:40" ht="68.25" customHeight="1">
      <c r="A15" s="666" t="s">
        <v>156</v>
      </c>
      <c r="B15" s="666" t="s">
        <v>157</v>
      </c>
      <c r="C15" s="666" t="s">
        <v>111</v>
      </c>
      <c r="D15" s="666">
        <v>5</v>
      </c>
      <c r="E15" s="667" t="s">
        <v>158</v>
      </c>
      <c r="F15" s="668">
        <v>85300</v>
      </c>
      <c r="G15" s="668">
        <v>119400</v>
      </c>
      <c r="H15" s="668">
        <v>51600</v>
      </c>
      <c r="I15" s="666">
        <v>39029342</v>
      </c>
      <c r="J15" s="669">
        <v>0.46</v>
      </c>
      <c r="K15" s="669">
        <v>0.14000000000000001</v>
      </c>
      <c r="L15" s="670">
        <v>21131</v>
      </c>
      <c r="M15" s="667">
        <v>10</v>
      </c>
      <c r="N15" s="701">
        <v>0</v>
      </c>
      <c r="O15" s="671">
        <v>0</v>
      </c>
      <c r="P15" s="671">
        <v>0</v>
      </c>
      <c r="Q15" s="671">
        <v>3</v>
      </c>
      <c r="R15" s="671">
        <v>1</v>
      </c>
      <c r="S15" s="671">
        <v>0</v>
      </c>
      <c r="T15" s="671">
        <v>0</v>
      </c>
      <c r="U15" s="671">
        <v>0</v>
      </c>
      <c r="V15" s="671">
        <v>0</v>
      </c>
      <c r="W15" s="671">
        <v>0</v>
      </c>
      <c r="X15" s="671">
        <v>0</v>
      </c>
      <c r="Y15" s="671">
        <v>1</v>
      </c>
      <c r="AB15" s="671">
        <v>4.3</v>
      </c>
      <c r="AE15" s="671" t="s">
        <v>189</v>
      </c>
      <c r="AG15" s="681">
        <v>8000</v>
      </c>
      <c r="AH15" s="681">
        <v>8000</v>
      </c>
      <c r="AI15" s="671" t="s">
        <v>174</v>
      </c>
      <c r="AJ15" s="671">
        <v>3</v>
      </c>
      <c r="AK15" s="671">
        <v>1</v>
      </c>
      <c r="AL15" s="671">
        <v>0</v>
      </c>
      <c r="AM15" s="667" t="s">
        <v>215</v>
      </c>
      <c r="AN15" s="667" t="s">
        <v>174</v>
      </c>
    </row>
    <row r="16" spans="1:40" ht="68.25" customHeight="1">
      <c r="A16" s="666" t="s">
        <v>156</v>
      </c>
      <c r="B16" s="666" t="s">
        <v>157</v>
      </c>
      <c r="C16" s="666" t="s">
        <v>111</v>
      </c>
      <c r="D16" s="666">
        <v>5</v>
      </c>
      <c r="E16" s="667" t="s">
        <v>158</v>
      </c>
      <c r="F16" s="668">
        <v>85300</v>
      </c>
      <c r="G16" s="668">
        <v>119400</v>
      </c>
      <c r="H16" s="668">
        <v>51600</v>
      </c>
      <c r="I16" s="666">
        <v>39029342</v>
      </c>
      <c r="J16" s="669">
        <v>0.46</v>
      </c>
      <c r="K16" s="669">
        <v>0.14000000000000001</v>
      </c>
      <c r="L16" s="670">
        <v>21132</v>
      </c>
      <c r="M16" s="667">
        <v>10</v>
      </c>
      <c r="N16" s="701">
        <v>0</v>
      </c>
      <c r="O16" s="671">
        <v>0</v>
      </c>
      <c r="P16" s="671">
        <v>0</v>
      </c>
      <c r="Q16" s="671">
        <v>0</v>
      </c>
      <c r="R16" s="671">
        <v>0</v>
      </c>
      <c r="S16" s="671">
        <v>1</v>
      </c>
      <c r="T16" s="671">
        <v>0</v>
      </c>
      <c r="U16" s="671">
        <v>0</v>
      </c>
      <c r="V16" s="671">
        <v>0</v>
      </c>
      <c r="W16" s="671">
        <v>0</v>
      </c>
      <c r="X16" s="671">
        <v>0</v>
      </c>
      <c r="Y16" s="671">
        <v>0</v>
      </c>
      <c r="AB16" s="671">
        <v>4.3</v>
      </c>
      <c r="AE16" s="683" t="s">
        <v>1332</v>
      </c>
      <c r="AF16" s="672" t="s">
        <v>164</v>
      </c>
      <c r="AG16" s="683" t="s">
        <v>165</v>
      </c>
      <c r="AH16" s="671" t="s">
        <v>166</v>
      </c>
      <c r="AI16" s="671" t="s">
        <v>153</v>
      </c>
      <c r="AJ16" s="671">
        <v>3</v>
      </c>
      <c r="AK16" s="671">
        <v>2</v>
      </c>
      <c r="AL16" s="671">
        <v>1</v>
      </c>
      <c r="AM16" s="667" t="s">
        <v>167</v>
      </c>
      <c r="AN16" s="667" t="s">
        <v>168</v>
      </c>
    </row>
    <row r="17" spans="1:40" ht="68.25" customHeight="1">
      <c r="A17" s="666" t="s">
        <v>156</v>
      </c>
      <c r="B17" s="666" t="s">
        <v>157</v>
      </c>
      <c r="C17" s="666" t="s">
        <v>111</v>
      </c>
      <c r="D17" s="666">
        <v>5</v>
      </c>
      <c r="E17" s="667" t="s">
        <v>158</v>
      </c>
      <c r="F17" s="668">
        <v>85300</v>
      </c>
      <c r="G17" s="668">
        <v>119400</v>
      </c>
      <c r="H17" s="668">
        <v>51600</v>
      </c>
      <c r="I17" s="666">
        <v>39029342</v>
      </c>
      <c r="J17" s="669">
        <v>0.46</v>
      </c>
      <c r="K17" s="669">
        <v>0.14000000000000001</v>
      </c>
      <c r="L17" s="670">
        <v>21133</v>
      </c>
      <c r="M17" s="667">
        <v>10</v>
      </c>
      <c r="O17" s="671">
        <v>2</v>
      </c>
      <c r="P17" s="671">
        <v>0</v>
      </c>
      <c r="Q17" s="671">
        <v>9</v>
      </c>
      <c r="R17" s="671">
        <v>1</v>
      </c>
      <c r="S17" s="671">
        <v>0</v>
      </c>
      <c r="T17" s="671">
        <v>0</v>
      </c>
      <c r="U17" s="671">
        <v>0</v>
      </c>
      <c r="V17" s="671">
        <v>0</v>
      </c>
      <c r="W17" s="671">
        <v>0</v>
      </c>
      <c r="X17" s="671">
        <v>0</v>
      </c>
      <c r="Y17" s="671">
        <v>1</v>
      </c>
      <c r="AB17" s="671">
        <v>4.3</v>
      </c>
      <c r="AE17" s="683" t="s">
        <v>189</v>
      </c>
      <c r="AG17" s="683" t="s">
        <v>181</v>
      </c>
      <c r="AH17" s="671" t="s">
        <v>182</v>
      </c>
      <c r="AI17" s="671" t="s">
        <v>153</v>
      </c>
      <c r="AJ17" s="671">
        <v>3</v>
      </c>
      <c r="AK17" s="671">
        <v>2</v>
      </c>
      <c r="AL17" s="671">
        <v>1</v>
      </c>
      <c r="AM17" s="667" t="s">
        <v>183</v>
      </c>
      <c r="AN17" s="667" t="s">
        <v>168</v>
      </c>
    </row>
    <row r="18" spans="1:40" ht="68.25" customHeight="1">
      <c r="A18" s="666" t="s">
        <v>156</v>
      </c>
      <c r="B18" s="666" t="s">
        <v>157</v>
      </c>
      <c r="C18" s="666" t="s">
        <v>111</v>
      </c>
      <c r="D18" s="666">
        <v>5</v>
      </c>
      <c r="E18" s="667" t="s">
        <v>158</v>
      </c>
      <c r="F18" s="668">
        <v>85300</v>
      </c>
      <c r="G18" s="668">
        <v>119400</v>
      </c>
      <c r="H18" s="668">
        <v>51600</v>
      </c>
      <c r="I18" s="666">
        <v>39029342</v>
      </c>
      <c r="J18" s="669">
        <v>0.46</v>
      </c>
      <c r="K18" s="669">
        <v>0.14000000000000001</v>
      </c>
      <c r="L18" s="670">
        <v>21134</v>
      </c>
      <c r="M18" s="667">
        <v>10</v>
      </c>
      <c r="O18" s="671">
        <v>0</v>
      </c>
      <c r="P18" s="671">
        <v>0</v>
      </c>
      <c r="Q18" s="671">
        <v>9</v>
      </c>
      <c r="R18" s="671">
        <v>1</v>
      </c>
      <c r="S18" s="671">
        <v>0</v>
      </c>
      <c r="T18" s="671">
        <v>0</v>
      </c>
      <c r="U18" s="671">
        <v>0</v>
      </c>
      <c r="V18" s="671">
        <v>0</v>
      </c>
      <c r="W18" s="671">
        <v>0</v>
      </c>
      <c r="X18" s="671">
        <v>0</v>
      </c>
      <c r="Y18" s="671">
        <v>1</v>
      </c>
      <c r="AB18" s="671">
        <v>4.3</v>
      </c>
      <c r="AE18" s="683" t="s">
        <v>189</v>
      </c>
      <c r="AG18" s="683" t="s">
        <v>224</v>
      </c>
      <c r="AH18" s="671" t="s">
        <v>225</v>
      </c>
      <c r="AI18" s="671" t="s">
        <v>174</v>
      </c>
      <c r="AJ18" s="671">
        <v>3</v>
      </c>
      <c r="AK18" s="671">
        <v>2</v>
      </c>
      <c r="AL18" s="671">
        <v>1</v>
      </c>
      <c r="AM18" s="667" t="s">
        <v>226</v>
      </c>
      <c r="AN18" s="667" t="s">
        <v>227</v>
      </c>
    </row>
    <row r="19" spans="1:40" ht="68.25" customHeight="1">
      <c r="A19" s="666" t="s">
        <v>156</v>
      </c>
      <c r="B19" s="666" t="s">
        <v>157</v>
      </c>
      <c r="C19" s="666" t="s">
        <v>111</v>
      </c>
      <c r="D19" s="666">
        <v>5</v>
      </c>
      <c r="E19" s="667" t="s">
        <v>158</v>
      </c>
      <c r="F19" s="668">
        <v>85300</v>
      </c>
      <c r="G19" s="668">
        <v>119400</v>
      </c>
      <c r="H19" s="668">
        <v>51600</v>
      </c>
      <c r="I19" s="666">
        <v>39029342</v>
      </c>
      <c r="J19" s="669">
        <v>0.46</v>
      </c>
      <c r="K19" s="669">
        <v>0.14000000000000001</v>
      </c>
      <c r="L19" s="670">
        <v>21135</v>
      </c>
      <c r="M19" s="667">
        <v>10</v>
      </c>
      <c r="O19" s="671">
        <v>1</v>
      </c>
      <c r="P19" s="671">
        <v>0</v>
      </c>
      <c r="Q19" s="671">
        <v>0</v>
      </c>
      <c r="R19" s="671">
        <v>0</v>
      </c>
      <c r="S19" s="671">
        <v>0</v>
      </c>
      <c r="T19" s="671">
        <v>1</v>
      </c>
      <c r="U19" s="671">
        <v>0</v>
      </c>
      <c r="V19" s="671">
        <v>0</v>
      </c>
      <c r="W19" s="671">
        <v>0</v>
      </c>
      <c r="X19" s="671">
        <v>0</v>
      </c>
      <c r="Y19" s="671">
        <v>1</v>
      </c>
      <c r="AB19" s="671">
        <v>4.3</v>
      </c>
      <c r="AE19" s="684" t="s">
        <v>232</v>
      </c>
      <c r="AF19" s="685" t="s">
        <v>164</v>
      </c>
      <c r="AG19" s="671" t="s">
        <v>233</v>
      </c>
      <c r="AH19" s="671" t="s">
        <v>233</v>
      </c>
      <c r="AI19" s="671" t="s">
        <v>174</v>
      </c>
      <c r="AJ19" s="671">
        <v>3</v>
      </c>
      <c r="AK19" s="671">
        <v>1</v>
      </c>
      <c r="AL19" s="671">
        <v>1</v>
      </c>
      <c r="AN19" s="667" t="s">
        <v>234</v>
      </c>
    </row>
    <row r="20" spans="1:40" ht="68.25" customHeight="1">
      <c r="A20" s="666" t="s">
        <v>235</v>
      </c>
      <c r="B20" s="666" t="s">
        <v>236</v>
      </c>
      <c r="C20" s="666" t="s">
        <v>130</v>
      </c>
      <c r="D20" s="666">
        <v>6</v>
      </c>
      <c r="E20" s="667" t="s">
        <v>158</v>
      </c>
      <c r="F20" s="668">
        <v>89930</v>
      </c>
      <c r="G20" s="668">
        <v>99690</v>
      </c>
      <c r="H20" s="668">
        <v>37124</v>
      </c>
      <c r="I20" s="666">
        <v>5839926</v>
      </c>
      <c r="J20" s="669">
        <v>0.49</v>
      </c>
      <c r="K20" s="669">
        <v>0.23</v>
      </c>
      <c r="L20" s="670">
        <v>26424</v>
      </c>
      <c r="M20" s="667">
        <v>5</v>
      </c>
      <c r="O20" s="671">
        <v>2</v>
      </c>
      <c r="P20" s="671">
        <v>0</v>
      </c>
      <c r="Q20" s="671">
        <v>1</v>
      </c>
      <c r="R20" s="671">
        <v>1</v>
      </c>
      <c r="S20" s="671">
        <v>0</v>
      </c>
      <c r="T20" s="671">
        <v>0</v>
      </c>
      <c r="U20" s="671">
        <v>0</v>
      </c>
      <c r="V20" s="671">
        <v>0</v>
      </c>
      <c r="W20" s="671">
        <v>0</v>
      </c>
      <c r="X20" s="671">
        <v>0</v>
      </c>
      <c r="Y20" s="671">
        <v>0</v>
      </c>
      <c r="AB20" s="671">
        <v>4.5999999999999996</v>
      </c>
      <c r="AE20" s="686" t="s">
        <v>1343</v>
      </c>
      <c r="AF20" s="685">
        <v>0</v>
      </c>
      <c r="AG20" s="671" t="s">
        <v>264</v>
      </c>
      <c r="AH20" s="679" t="s">
        <v>1344</v>
      </c>
      <c r="AI20" s="671" t="s">
        <v>266</v>
      </c>
      <c r="AJ20" s="671">
        <v>3</v>
      </c>
      <c r="AK20" s="671">
        <v>3</v>
      </c>
      <c r="AL20" s="671">
        <v>1</v>
      </c>
      <c r="AM20" s="667" t="s">
        <v>267</v>
      </c>
      <c r="AN20" s="667" t="s">
        <v>268</v>
      </c>
    </row>
    <row r="21" spans="1:40" ht="68.25" customHeight="1">
      <c r="A21" s="666" t="s">
        <v>235</v>
      </c>
      <c r="B21" s="666" t="s">
        <v>236</v>
      </c>
      <c r="C21" s="666" t="s">
        <v>130</v>
      </c>
      <c r="D21" s="666">
        <v>6</v>
      </c>
      <c r="E21" s="667" t="s">
        <v>158</v>
      </c>
      <c r="F21" s="668">
        <v>89930</v>
      </c>
      <c r="G21" s="668">
        <v>99690</v>
      </c>
      <c r="H21" s="668">
        <v>37124</v>
      </c>
      <c r="I21" s="666">
        <v>5839926</v>
      </c>
      <c r="J21" s="669">
        <v>0.49</v>
      </c>
      <c r="K21" s="669">
        <v>0.23</v>
      </c>
      <c r="L21" s="670">
        <v>26425</v>
      </c>
      <c r="M21" s="667">
        <v>5</v>
      </c>
      <c r="O21" s="671">
        <v>2</v>
      </c>
      <c r="P21" s="671">
        <v>0</v>
      </c>
      <c r="Q21" s="671">
        <v>6</v>
      </c>
      <c r="R21" s="671">
        <v>1</v>
      </c>
      <c r="S21" s="671">
        <v>0</v>
      </c>
      <c r="T21" s="671">
        <v>0</v>
      </c>
      <c r="U21" s="671">
        <v>0</v>
      </c>
      <c r="V21" s="671">
        <v>0</v>
      </c>
      <c r="W21" s="671">
        <v>0</v>
      </c>
      <c r="X21" s="671">
        <v>0</v>
      </c>
      <c r="Y21" s="671">
        <v>0</v>
      </c>
      <c r="AB21" s="671">
        <v>4.5999999999999996</v>
      </c>
      <c r="AE21" s="686">
        <v>2001</v>
      </c>
      <c r="AF21" s="685">
        <v>0</v>
      </c>
      <c r="AG21" s="674" t="s">
        <v>240</v>
      </c>
      <c r="AH21" s="687" t="s">
        <v>1350</v>
      </c>
      <c r="AI21" s="687" t="s">
        <v>242</v>
      </c>
      <c r="AJ21" s="687">
        <v>3</v>
      </c>
      <c r="AK21" s="687">
        <v>2</v>
      </c>
      <c r="AL21" s="687">
        <v>0</v>
      </c>
      <c r="AM21" s="667" t="s">
        <v>243</v>
      </c>
      <c r="AN21" s="688" t="s">
        <v>244</v>
      </c>
    </row>
    <row r="22" spans="1:40" ht="68.25" customHeight="1">
      <c r="A22" s="666" t="s">
        <v>235</v>
      </c>
      <c r="B22" s="666" t="s">
        <v>236</v>
      </c>
      <c r="C22" s="666" t="s">
        <v>130</v>
      </c>
      <c r="D22" s="666">
        <v>6</v>
      </c>
      <c r="E22" s="667" t="s">
        <v>158</v>
      </c>
      <c r="F22" s="668">
        <v>89930</v>
      </c>
      <c r="G22" s="668">
        <v>99690</v>
      </c>
      <c r="H22" s="668">
        <v>37124</v>
      </c>
      <c r="I22" s="666">
        <v>5839926</v>
      </c>
      <c r="J22" s="669">
        <v>0.49</v>
      </c>
      <c r="K22" s="669">
        <v>0.23</v>
      </c>
      <c r="L22" s="670">
        <v>26426</v>
      </c>
      <c r="M22" s="667">
        <v>5</v>
      </c>
      <c r="O22" s="671">
        <v>2</v>
      </c>
      <c r="P22" s="671">
        <v>0</v>
      </c>
      <c r="Q22" s="671">
        <v>3</v>
      </c>
      <c r="R22" s="671">
        <v>1</v>
      </c>
      <c r="S22" s="671">
        <v>0</v>
      </c>
      <c r="T22" s="671">
        <v>0</v>
      </c>
      <c r="U22" s="671">
        <v>0</v>
      </c>
      <c r="V22" s="671">
        <v>0</v>
      </c>
      <c r="W22" s="671">
        <v>0</v>
      </c>
      <c r="X22" s="671">
        <v>0</v>
      </c>
      <c r="Y22" s="671">
        <v>0</v>
      </c>
      <c r="AB22" s="671">
        <v>4.5999999999999996</v>
      </c>
      <c r="AE22" s="671" t="s">
        <v>189</v>
      </c>
      <c r="AG22" s="671" t="s">
        <v>271</v>
      </c>
      <c r="AH22" s="687" t="s">
        <v>1356</v>
      </c>
      <c r="AI22" s="687" t="s">
        <v>258</v>
      </c>
      <c r="AJ22" s="687">
        <v>3</v>
      </c>
      <c r="AK22" s="687">
        <v>2</v>
      </c>
      <c r="AL22" s="687">
        <v>0</v>
      </c>
      <c r="AM22" s="667" t="s">
        <v>243</v>
      </c>
      <c r="AN22" s="667" t="s">
        <v>260</v>
      </c>
    </row>
    <row r="23" spans="1:40" ht="68.25" customHeight="1">
      <c r="A23" s="666" t="s">
        <v>235</v>
      </c>
      <c r="B23" s="666" t="s">
        <v>236</v>
      </c>
      <c r="C23" s="666" t="s">
        <v>130</v>
      </c>
      <c r="D23" s="666">
        <v>6</v>
      </c>
      <c r="E23" s="667" t="s">
        <v>158</v>
      </c>
      <c r="F23" s="668">
        <v>89930</v>
      </c>
      <c r="G23" s="668">
        <v>99690</v>
      </c>
      <c r="H23" s="668">
        <v>37124</v>
      </c>
      <c r="I23" s="666">
        <v>5839926</v>
      </c>
      <c r="J23" s="669">
        <v>0.49</v>
      </c>
      <c r="K23" s="669">
        <v>0.23</v>
      </c>
      <c r="L23" s="670">
        <v>26427</v>
      </c>
      <c r="M23" s="667">
        <v>5</v>
      </c>
      <c r="O23" s="671">
        <v>2</v>
      </c>
      <c r="P23" s="671">
        <v>0</v>
      </c>
      <c r="Q23" s="671">
        <v>1</v>
      </c>
      <c r="R23" s="671">
        <v>1</v>
      </c>
      <c r="S23" s="671">
        <v>0</v>
      </c>
      <c r="T23" s="671">
        <v>0</v>
      </c>
      <c r="U23" s="671">
        <v>0</v>
      </c>
      <c r="V23" s="671">
        <v>0</v>
      </c>
      <c r="W23" s="671">
        <v>0</v>
      </c>
      <c r="X23" s="671">
        <v>1</v>
      </c>
      <c r="Y23" s="671">
        <v>1</v>
      </c>
      <c r="AB23" s="671">
        <v>4.5999999999999996</v>
      </c>
      <c r="AE23" s="671" t="s">
        <v>189</v>
      </c>
      <c r="AG23" s="671" t="s">
        <v>256</v>
      </c>
      <c r="AH23" s="687" t="s">
        <v>1358</v>
      </c>
      <c r="AI23" s="687" t="s">
        <v>258</v>
      </c>
      <c r="AJ23" s="687">
        <v>3</v>
      </c>
      <c r="AK23" s="687">
        <v>2</v>
      </c>
      <c r="AL23" s="687">
        <v>0</v>
      </c>
      <c r="AM23" s="667" t="s">
        <v>259</v>
      </c>
      <c r="AN23" s="689" t="s">
        <v>260</v>
      </c>
    </row>
    <row r="24" spans="1:40" ht="68.25" customHeight="1">
      <c r="A24" s="666" t="s">
        <v>235</v>
      </c>
      <c r="B24" s="666" t="s">
        <v>236</v>
      </c>
      <c r="C24" s="666" t="s">
        <v>130</v>
      </c>
      <c r="D24" s="666">
        <v>6</v>
      </c>
      <c r="E24" s="667" t="s">
        <v>158</v>
      </c>
      <c r="F24" s="668">
        <v>89930</v>
      </c>
      <c r="G24" s="668">
        <v>99690</v>
      </c>
      <c r="H24" s="668">
        <v>37124</v>
      </c>
      <c r="I24" s="666">
        <v>5839926</v>
      </c>
      <c r="J24" s="669">
        <v>0.49</v>
      </c>
      <c r="K24" s="669">
        <v>0.23</v>
      </c>
      <c r="L24" s="670">
        <v>26428</v>
      </c>
      <c r="M24" s="667">
        <v>5</v>
      </c>
      <c r="O24" s="671">
        <v>0</v>
      </c>
      <c r="P24" s="671">
        <v>3</v>
      </c>
      <c r="Q24" s="671">
        <v>0</v>
      </c>
      <c r="R24" s="671">
        <v>0</v>
      </c>
      <c r="S24" s="671">
        <v>0</v>
      </c>
      <c r="T24" s="671">
        <v>0</v>
      </c>
      <c r="U24" s="671">
        <v>1</v>
      </c>
      <c r="V24" s="671">
        <v>0</v>
      </c>
      <c r="W24" s="671">
        <v>0</v>
      </c>
      <c r="X24" s="671">
        <v>0</v>
      </c>
      <c r="Y24" s="671">
        <v>0</v>
      </c>
      <c r="AB24" s="671">
        <v>4.5999999999999996</v>
      </c>
      <c r="AE24" s="671" t="s">
        <v>1361</v>
      </c>
      <c r="AF24" s="672">
        <v>0</v>
      </c>
      <c r="AG24" s="687" t="s">
        <v>1362</v>
      </c>
      <c r="AH24" s="679" t="s">
        <v>1894</v>
      </c>
      <c r="AI24" s="687" t="s">
        <v>174</v>
      </c>
      <c r="AJ24" s="687">
        <v>3</v>
      </c>
      <c r="AK24" s="687">
        <v>1</v>
      </c>
      <c r="AL24" s="687">
        <v>1</v>
      </c>
      <c r="AM24" s="667" t="s">
        <v>251</v>
      </c>
      <c r="AN24" s="667" t="s">
        <v>252</v>
      </c>
    </row>
    <row r="25" spans="1:40" ht="68.25" customHeight="1">
      <c r="A25" s="666" t="s">
        <v>273</v>
      </c>
      <c r="B25" s="666" t="s">
        <v>274</v>
      </c>
      <c r="C25" s="666" t="s">
        <v>275</v>
      </c>
      <c r="D25" s="666">
        <v>7</v>
      </c>
      <c r="E25" s="667" t="s">
        <v>158</v>
      </c>
      <c r="F25" s="668">
        <v>90730</v>
      </c>
      <c r="G25" s="668">
        <v>106320</v>
      </c>
      <c r="H25" s="668">
        <v>48007</v>
      </c>
      <c r="I25" s="666">
        <v>3626205</v>
      </c>
      <c r="J25" s="669">
        <v>0.56999999999999995</v>
      </c>
      <c r="K25" s="669">
        <v>0.37</v>
      </c>
      <c r="L25" s="670">
        <v>35853</v>
      </c>
      <c r="M25" s="667">
        <v>2</v>
      </c>
      <c r="P25" s="671">
        <v>0</v>
      </c>
      <c r="Q25" s="671">
        <v>9</v>
      </c>
      <c r="R25" s="671">
        <v>1</v>
      </c>
      <c r="S25" s="671">
        <v>0</v>
      </c>
      <c r="T25" s="671">
        <v>0</v>
      </c>
      <c r="U25" s="671">
        <v>0</v>
      </c>
      <c r="V25" s="671">
        <v>0</v>
      </c>
      <c r="W25" s="671">
        <v>0</v>
      </c>
      <c r="X25" s="671">
        <v>0</v>
      </c>
      <c r="Y25" s="671">
        <v>1</v>
      </c>
      <c r="AB25" s="671">
        <v>5.5</v>
      </c>
      <c r="AE25" s="671" t="s">
        <v>278</v>
      </c>
      <c r="AG25" s="671" t="s">
        <v>278</v>
      </c>
      <c r="AH25" s="671" t="s">
        <v>278</v>
      </c>
      <c r="AI25" s="671" t="s">
        <v>278</v>
      </c>
      <c r="AM25" s="667" t="s">
        <v>278</v>
      </c>
      <c r="AN25" s="690" t="s">
        <v>279</v>
      </c>
    </row>
    <row r="26" spans="1:40" ht="68.25" customHeight="1">
      <c r="A26" s="666" t="s">
        <v>273</v>
      </c>
      <c r="B26" s="666" t="s">
        <v>274</v>
      </c>
      <c r="C26" s="666" t="s">
        <v>275</v>
      </c>
      <c r="D26" s="666">
        <v>7</v>
      </c>
      <c r="E26" s="667" t="s">
        <v>158</v>
      </c>
      <c r="F26" s="668">
        <v>90730</v>
      </c>
      <c r="G26" s="668">
        <v>106320</v>
      </c>
      <c r="H26" s="668">
        <v>48007</v>
      </c>
      <c r="I26" s="666">
        <v>3626205</v>
      </c>
      <c r="J26" s="669">
        <v>0.56999999999999995</v>
      </c>
      <c r="K26" s="669">
        <v>0.37</v>
      </c>
      <c r="L26" s="670">
        <v>35854</v>
      </c>
      <c r="M26" s="667">
        <v>2</v>
      </c>
      <c r="O26" s="671">
        <v>0</v>
      </c>
      <c r="P26" s="671">
        <v>0</v>
      </c>
      <c r="Q26" s="671">
        <v>0</v>
      </c>
      <c r="R26" s="671">
        <v>0</v>
      </c>
      <c r="S26" s="671">
        <v>0</v>
      </c>
      <c r="T26" s="671">
        <v>1</v>
      </c>
      <c r="U26" s="671">
        <v>0</v>
      </c>
      <c r="V26" s="671">
        <v>0</v>
      </c>
      <c r="W26" s="671">
        <v>0</v>
      </c>
      <c r="X26" s="671">
        <v>0</v>
      </c>
      <c r="Y26" s="671">
        <v>0</v>
      </c>
      <c r="Z26" s="671">
        <v>1</v>
      </c>
      <c r="AB26" s="671">
        <v>5.5</v>
      </c>
      <c r="AE26" s="671" t="s">
        <v>1372</v>
      </c>
      <c r="AF26" s="672">
        <v>0</v>
      </c>
      <c r="AG26" s="671" t="s">
        <v>284</v>
      </c>
      <c r="AH26" s="671" t="s">
        <v>285</v>
      </c>
      <c r="AI26" s="671" t="s">
        <v>174</v>
      </c>
      <c r="AJ26" s="671">
        <v>3</v>
      </c>
      <c r="AK26" s="671">
        <v>1</v>
      </c>
      <c r="AL26" s="671">
        <v>1</v>
      </c>
      <c r="AM26" s="667" t="s">
        <v>234</v>
      </c>
      <c r="AN26" s="667" t="s">
        <v>286</v>
      </c>
    </row>
    <row r="27" spans="1:40" ht="68.25" customHeight="1">
      <c r="A27" s="666" t="s">
        <v>287</v>
      </c>
      <c r="B27" s="666" t="s">
        <v>288</v>
      </c>
      <c r="C27" s="666" t="s">
        <v>289</v>
      </c>
      <c r="D27" s="666">
        <v>8</v>
      </c>
      <c r="E27" s="667" t="s">
        <v>158</v>
      </c>
      <c r="F27" s="668">
        <v>80750</v>
      </c>
      <c r="G27" s="668">
        <v>94320</v>
      </c>
      <c r="H27" s="668">
        <v>44037</v>
      </c>
      <c r="I27" s="666">
        <v>1018396</v>
      </c>
      <c r="J27" s="669">
        <v>0.6</v>
      </c>
      <c r="K27" s="669">
        <v>0.43</v>
      </c>
      <c r="L27" s="670">
        <v>39705</v>
      </c>
      <c r="M27" s="667">
        <v>2</v>
      </c>
      <c r="O27" s="671">
        <v>0</v>
      </c>
      <c r="P27" s="671">
        <v>0</v>
      </c>
      <c r="Q27" s="671">
        <v>0</v>
      </c>
      <c r="R27" s="671">
        <v>1</v>
      </c>
      <c r="S27" s="671">
        <v>1</v>
      </c>
      <c r="T27" s="671">
        <v>0</v>
      </c>
      <c r="U27" s="671">
        <v>0</v>
      </c>
      <c r="V27" s="671">
        <v>0</v>
      </c>
      <c r="W27" s="671">
        <v>0</v>
      </c>
      <c r="X27" s="671">
        <v>0</v>
      </c>
      <c r="Y27" s="671">
        <v>1</v>
      </c>
      <c r="AB27" s="671">
        <v>6.4</v>
      </c>
      <c r="AE27" s="671">
        <v>2000</v>
      </c>
      <c r="AF27" s="672">
        <v>0</v>
      </c>
      <c r="AG27" s="671" t="s">
        <v>293</v>
      </c>
      <c r="AH27" s="671" t="s">
        <v>294</v>
      </c>
      <c r="AI27" s="671" t="s">
        <v>153</v>
      </c>
      <c r="AJ27" s="671">
        <v>3</v>
      </c>
      <c r="AK27" s="671">
        <v>2</v>
      </c>
      <c r="AL27" s="671">
        <v>1</v>
      </c>
      <c r="AM27" s="667" t="s">
        <v>295</v>
      </c>
      <c r="AN27" s="667" t="s">
        <v>296</v>
      </c>
    </row>
    <row r="28" spans="1:40" ht="68.25" customHeight="1">
      <c r="A28" s="666" t="s">
        <v>287</v>
      </c>
      <c r="B28" s="666" t="s">
        <v>288</v>
      </c>
      <c r="C28" s="666" t="s">
        <v>289</v>
      </c>
      <c r="D28" s="666">
        <v>8</v>
      </c>
      <c r="E28" s="667" t="s">
        <v>158</v>
      </c>
      <c r="F28" s="668">
        <v>80750</v>
      </c>
      <c r="G28" s="668">
        <v>94320</v>
      </c>
      <c r="H28" s="668">
        <v>44037</v>
      </c>
      <c r="I28" s="666">
        <v>1018396</v>
      </c>
      <c r="J28" s="669">
        <v>0.6</v>
      </c>
      <c r="K28" s="669">
        <v>0.43</v>
      </c>
      <c r="L28" s="670">
        <v>39706</v>
      </c>
      <c r="M28" s="667">
        <v>2</v>
      </c>
      <c r="O28" s="671">
        <v>0</v>
      </c>
      <c r="P28" s="671">
        <v>0</v>
      </c>
      <c r="Q28" s="671">
        <v>1</v>
      </c>
      <c r="R28" s="671">
        <v>1</v>
      </c>
      <c r="S28" s="671">
        <v>0</v>
      </c>
      <c r="T28" s="671">
        <v>0</v>
      </c>
      <c r="U28" s="671">
        <v>0</v>
      </c>
      <c r="V28" s="671">
        <v>0</v>
      </c>
      <c r="W28" s="671">
        <v>0</v>
      </c>
      <c r="X28" s="671">
        <v>0</v>
      </c>
      <c r="Y28" s="671">
        <v>1</v>
      </c>
      <c r="AB28" s="671">
        <v>6.4</v>
      </c>
      <c r="AE28" s="671">
        <v>2021</v>
      </c>
      <c r="AF28" s="672">
        <v>1</v>
      </c>
      <c r="AG28" s="671" t="s">
        <v>301</v>
      </c>
      <c r="AH28" s="671" t="s">
        <v>302</v>
      </c>
      <c r="AI28" s="671" t="s">
        <v>303</v>
      </c>
      <c r="AJ28" s="671">
        <v>3</v>
      </c>
      <c r="AK28" s="671">
        <v>2</v>
      </c>
      <c r="AL28" s="671">
        <v>1</v>
      </c>
      <c r="AM28" s="667" t="s">
        <v>304</v>
      </c>
      <c r="AN28" s="667" t="s">
        <v>305</v>
      </c>
    </row>
    <row r="29" spans="1:40" ht="68.25" customHeight="1">
      <c r="A29" s="666" t="s">
        <v>306</v>
      </c>
      <c r="B29" s="666" t="s">
        <v>307</v>
      </c>
      <c r="C29" s="666" t="s">
        <v>308</v>
      </c>
      <c r="D29" s="666">
        <v>51</v>
      </c>
      <c r="E29" s="667" t="s">
        <v>158</v>
      </c>
      <c r="F29" s="668">
        <v>101700</v>
      </c>
      <c r="G29" s="668">
        <v>109450</v>
      </c>
      <c r="H29" s="668">
        <v>56313</v>
      </c>
      <c r="I29" s="666">
        <v>671803</v>
      </c>
      <c r="J29" s="669">
        <v>0.46</v>
      </c>
      <c r="K29" s="669">
        <v>0.4</v>
      </c>
      <c r="L29" s="670">
        <v>32966</v>
      </c>
      <c r="M29" s="667">
        <v>2</v>
      </c>
      <c r="O29" s="671">
        <v>0</v>
      </c>
      <c r="P29" s="671">
        <v>0</v>
      </c>
      <c r="Q29" s="671">
        <v>9</v>
      </c>
      <c r="R29" s="671">
        <v>1</v>
      </c>
      <c r="S29" s="671">
        <v>0</v>
      </c>
      <c r="T29" s="671">
        <v>0</v>
      </c>
      <c r="U29" s="671">
        <v>0</v>
      </c>
      <c r="V29" s="671">
        <v>0</v>
      </c>
      <c r="W29" s="671">
        <v>0</v>
      </c>
      <c r="X29" s="671">
        <v>0</v>
      </c>
      <c r="Y29" s="671">
        <v>1</v>
      </c>
      <c r="AB29" s="671">
        <v>7.3</v>
      </c>
      <c r="AE29" s="671" t="s">
        <v>1880</v>
      </c>
      <c r="AF29" s="672">
        <v>0</v>
      </c>
      <c r="AG29" s="671" t="s">
        <v>320</v>
      </c>
      <c r="AH29" s="671" t="s">
        <v>321</v>
      </c>
      <c r="AI29" s="671" t="s">
        <v>322</v>
      </c>
      <c r="AJ29" s="671">
        <v>3</v>
      </c>
      <c r="AK29" s="671">
        <v>2</v>
      </c>
      <c r="AL29" s="671">
        <v>1</v>
      </c>
      <c r="AM29" s="667" t="s">
        <v>323</v>
      </c>
      <c r="AN29" s="667" t="s">
        <v>324</v>
      </c>
    </row>
    <row r="30" spans="1:40" ht="68.25" customHeight="1">
      <c r="A30" s="666" t="s">
        <v>306</v>
      </c>
      <c r="B30" s="666" t="s">
        <v>307</v>
      </c>
      <c r="C30" s="666" t="s">
        <v>308</v>
      </c>
      <c r="D30" s="666">
        <v>51</v>
      </c>
      <c r="E30" s="667" t="s">
        <v>158</v>
      </c>
      <c r="F30" s="668">
        <v>101700</v>
      </c>
      <c r="G30" s="668">
        <v>109450</v>
      </c>
      <c r="H30" s="668">
        <v>56313</v>
      </c>
      <c r="I30" s="666">
        <v>671803</v>
      </c>
      <c r="J30" s="669">
        <v>0.46</v>
      </c>
      <c r="K30" s="669">
        <v>0.4</v>
      </c>
      <c r="L30" s="670">
        <v>32967</v>
      </c>
      <c r="M30" s="667">
        <v>2</v>
      </c>
      <c r="O30" s="671">
        <v>0</v>
      </c>
      <c r="P30" s="671">
        <v>3</v>
      </c>
      <c r="Q30" s="671">
        <v>0</v>
      </c>
      <c r="R30" s="671">
        <v>0</v>
      </c>
      <c r="S30" s="671">
        <v>0</v>
      </c>
      <c r="T30" s="671">
        <v>0</v>
      </c>
      <c r="U30" s="671">
        <v>1</v>
      </c>
      <c r="V30" s="671">
        <v>0</v>
      </c>
      <c r="W30" s="671">
        <v>0</v>
      </c>
      <c r="X30" s="671">
        <v>0</v>
      </c>
      <c r="Y30" s="671">
        <v>0</v>
      </c>
      <c r="AB30" s="671">
        <v>7.3</v>
      </c>
      <c r="AE30" s="671">
        <v>2007</v>
      </c>
      <c r="AF30" s="672">
        <v>0</v>
      </c>
      <c r="AG30" s="681">
        <v>1000</v>
      </c>
      <c r="AH30" s="671" t="s">
        <v>313</v>
      </c>
      <c r="AI30" s="671" t="s">
        <v>314</v>
      </c>
      <c r="AJ30" s="671">
        <v>1</v>
      </c>
      <c r="AK30" s="671">
        <v>1</v>
      </c>
      <c r="AL30" s="671">
        <v>1</v>
      </c>
      <c r="AM30" s="667" t="s">
        <v>315</v>
      </c>
      <c r="AN30" s="667" t="s">
        <v>174</v>
      </c>
    </row>
    <row r="31" spans="1:40" ht="68.25" customHeight="1">
      <c r="A31" s="666" t="s">
        <v>325</v>
      </c>
      <c r="B31" s="666" t="s">
        <v>326</v>
      </c>
      <c r="C31" s="666" t="s">
        <v>308</v>
      </c>
      <c r="D31" s="666">
        <v>9</v>
      </c>
      <c r="E31" s="667" t="s">
        <v>99</v>
      </c>
      <c r="F31" s="668">
        <v>65370</v>
      </c>
      <c r="G31" s="668">
        <v>89800</v>
      </c>
      <c r="H31" s="668">
        <v>45171</v>
      </c>
      <c r="I31" s="666">
        <v>22244823</v>
      </c>
      <c r="J31" s="669">
        <v>0.47</v>
      </c>
      <c r="K31" s="669">
        <v>0.14000000000000001</v>
      </c>
      <c r="L31" s="670">
        <v>24454</v>
      </c>
      <c r="M31" s="667">
        <v>3</v>
      </c>
      <c r="O31" s="671">
        <v>2</v>
      </c>
      <c r="P31" s="671">
        <v>3</v>
      </c>
      <c r="Q31" s="671">
        <v>0</v>
      </c>
      <c r="R31" s="671">
        <v>0</v>
      </c>
      <c r="S31" s="671">
        <v>0</v>
      </c>
      <c r="T31" s="671">
        <v>0</v>
      </c>
      <c r="U31" s="671">
        <v>1</v>
      </c>
      <c r="V31" s="671">
        <v>0</v>
      </c>
      <c r="W31" s="671">
        <v>0</v>
      </c>
      <c r="X31" s="671">
        <v>0</v>
      </c>
      <c r="Y31" s="671">
        <v>1</v>
      </c>
      <c r="AB31" s="671">
        <v>5.2</v>
      </c>
      <c r="AE31" s="671">
        <v>1992</v>
      </c>
      <c r="AF31" s="672">
        <v>0</v>
      </c>
      <c r="AG31" s="681">
        <v>5000</v>
      </c>
      <c r="AH31" s="681">
        <v>5000</v>
      </c>
      <c r="AI31" s="671" t="s">
        <v>174</v>
      </c>
      <c r="AJ31" s="671">
        <v>0</v>
      </c>
      <c r="AM31" s="667" t="s">
        <v>331</v>
      </c>
      <c r="AN31" s="667" t="s">
        <v>332</v>
      </c>
    </row>
    <row r="32" spans="1:40" ht="68.25" customHeight="1">
      <c r="A32" s="666" t="s">
        <v>325</v>
      </c>
      <c r="B32" s="666" t="s">
        <v>326</v>
      </c>
      <c r="C32" s="666" t="s">
        <v>308</v>
      </c>
      <c r="D32" s="666">
        <v>9</v>
      </c>
      <c r="E32" s="667" t="s">
        <v>99</v>
      </c>
      <c r="F32" s="668">
        <v>65370</v>
      </c>
      <c r="G32" s="668">
        <v>89800</v>
      </c>
      <c r="H32" s="668">
        <v>45171</v>
      </c>
      <c r="I32" s="666">
        <v>22244823</v>
      </c>
      <c r="J32" s="669">
        <v>0.47</v>
      </c>
      <c r="K32" s="669">
        <v>0.14000000000000001</v>
      </c>
      <c r="L32" s="670">
        <v>24455</v>
      </c>
      <c r="M32" s="667">
        <v>3</v>
      </c>
      <c r="O32" s="671">
        <v>0</v>
      </c>
      <c r="P32" s="671">
        <v>0</v>
      </c>
      <c r="Q32" s="671">
        <v>3</v>
      </c>
      <c r="R32" s="671">
        <v>1</v>
      </c>
      <c r="S32" s="671">
        <v>0</v>
      </c>
      <c r="T32" s="671">
        <v>0</v>
      </c>
      <c r="U32" s="671">
        <v>0</v>
      </c>
      <c r="V32" s="671">
        <v>0</v>
      </c>
      <c r="W32" s="671">
        <v>0</v>
      </c>
      <c r="X32" s="671">
        <v>0</v>
      </c>
      <c r="Y32" s="671">
        <v>1</v>
      </c>
      <c r="AB32" s="671">
        <v>5.2</v>
      </c>
      <c r="AE32" s="671">
        <v>1989</v>
      </c>
      <c r="AF32" s="672">
        <v>0</v>
      </c>
      <c r="AG32" s="681">
        <v>4000</v>
      </c>
      <c r="AH32" s="681">
        <v>16000</v>
      </c>
      <c r="AI32" s="671" t="s">
        <v>174</v>
      </c>
      <c r="AJ32" s="671">
        <v>3</v>
      </c>
      <c r="AK32" s="671">
        <v>1</v>
      </c>
      <c r="AL32" s="671">
        <v>1</v>
      </c>
      <c r="AM32" s="667" t="s">
        <v>341</v>
      </c>
      <c r="AN32" s="667" t="s">
        <v>342</v>
      </c>
    </row>
    <row r="33" spans="1:40" ht="68.25" customHeight="1">
      <c r="A33" s="666" t="s">
        <v>325</v>
      </c>
      <c r="B33" s="666" t="s">
        <v>326</v>
      </c>
      <c r="C33" s="666" t="s">
        <v>308</v>
      </c>
      <c r="D33" s="666">
        <v>9</v>
      </c>
      <c r="E33" s="667" t="s">
        <v>99</v>
      </c>
      <c r="F33" s="668">
        <v>65370</v>
      </c>
      <c r="G33" s="668">
        <v>89800</v>
      </c>
      <c r="H33" s="668">
        <v>45171</v>
      </c>
      <c r="I33" s="666">
        <v>22244823</v>
      </c>
      <c r="J33" s="669">
        <v>0.47</v>
      </c>
      <c r="K33" s="669">
        <v>0.14000000000000001</v>
      </c>
      <c r="L33" s="670">
        <v>24456</v>
      </c>
      <c r="M33" s="667">
        <v>3</v>
      </c>
      <c r="O33" s="671">
        <v>2</v>
      </c>
      <c r="P33" s="671">
        <v>0</v>
      </c>
      <c r="Q33" s="671">
        <v>6</v>
      </c>
      <c r="R33" s="671">
        <v>1</v>
      </c>
      <c r="S33" s="671">
        <v>0</v>
      </c>
      <c r="T33" s="671">
        <v>0</v>
      </c>
      <c r="U33" s="671">
        <v>0</v>
      </c>
      <c r="V33" s="671">
        <v>0</v>
      </c>
      <c r="W33" s="671">
        <v>0</v>
      </c>
      <c r="X33" s="671">
        <v>0</v>
      </c>
      <c r="Y33" s="671">
        <v>1</v>
      </c>
      <c r="AB33" s="671">
        <v>5.2</v>
      </c>
      <c r="AE33" s="671">
        <v>2019</v>
      </c>
      <c r="AF33" s="672">
        <v>0</v>
      </c>
      <c r="AG33" s="681">
        <v>50000</v>
      </c>
      <c r="AH33" s="681">
        <v>250000</v>
      </c>
      <c r="AI33" s="671" t="s">
        <v>174</v>
      </c>
      <c r="AJ33" s="671">
        <v>3</v>
      </c>
      <c r="AK33" s="671">
        <v>1</v>
      </c>
      <c r="AL33" s="671">
        <v>1</v>
      </c>
      <c r="AM33" s="667" t="s">
        <v>336</v>
      </c>
      <c r="AN33" s="667" t="s">
        <v>337</v>
      </c>
    </row>
    <row r="34" spans="1:40" ht="68.25" customHeight="1">
      <c r="A34" s="666" t="s">
        <v>343</v>
      </c>
      <c r="B34" s="666" t="s">
        <v>344</v>
      </c>
      <c r="C34" s="666" t="s">
        <v>308</v>
      </c>
      <c r="D34" s="666">
        <v>10</v>
      </c>
      <c r="E34" s="667" t="s">
        <v>131</v>
      </c>
      <c r="F34" s="668">
        <v>67730</v>
      </c>
      <c r="G34" s="668">
        <v>90100</v>
      </c>
      <c r="H34" s="668">
        <v>38926</v>
      </c>
      <c r="I34" s="676">
        <v>10912876</v>
      </c>
      <c r="J34" s="669">
        <v>0.56000000000000005</v>
      </c>
      <c r="K34" s="669">
        <v>0.15</v>
      </c>
      <c r="L34" s="670">
        <v>27759</v>
      </c>
      <c r="M34" s="667">
        <v>5</v>
      </c>
      <c r="O34" s="671">
        <v>2</v>
      </c>
      <c r="P34" s="671">
        <v>0</v>
      </c>
      <c r="Q34" s="671">
        <v>3</v>
      </c>
      <c r="R34" s="671">
        <v>1</v>
      </c>
      <c r="S34" s="671">
        <v>0</v>
      </c>
      <c r="T34" s="671">
        <v>0</v>
      </c>
      <c r="U34" s="671">
        <v>0</v>
      </c>
      <c r="V34" s="671">
        <v>0</v>
      </c>
      <c r="W34" s="671">
        <v>0</v>
      </c>
      <c r="X34" s="671">
        <v>0</v>
      </c>
      <c r="Y34" s="671">
        <v>1</v>
      </c>
      <c r="AB34" s="671">
        <v>4.8</v>
      </c>
      <c r="AE34" s="671">
        <v>2016</v>
      </c>
      <c r="AF34" s="672">
        <v>0</v>
      </c>
      <c r="AG34" s="681">
        <v>10000</v>
      </c>
      <c r="AH34" s="681">
        <v>40000</v>
      </c>
      <c r="AI34" s="671" t="s">
        <v>174</v>
      </c>
      <c r="AJ34" s="671">
        <v>3</v>
      </c>
      <c r="AK34" s="671">
        <v>1</v>
      </c>
      <c r="AL34" s="671">
        <v>1</v>
      </c>
      <c r="AM34" s="667" t="s">
        <v>348</v>
      </c>
      <c r="AN34" s="667" t="s">
        <v>349</v>
      </c>
    </row>
    <row r="35" spans="1:40" ht="68.25" customHeight="1">
      <c r="A35" s="666" t="s">
        <v>343</v>
      </c>
      <c r="B35" s="666" t="s">
        <v>344</v>
      </c>
      <c r="C35" s="666" t="s">
        <v>308</v>
      </c>
      <c r="D35" s="666">
        <v>10</v>
      </c>
      <c r="E35" s="667" t="s">
        <v>131</v>
      </c>
      <c r="F35" s="668">
        <v>67730</v>
      </c>
      <c r="G35" s="668">
        <v>90100</v>
      </c>
      <c r="H35" s="668">
        <v>38926</v>
      </c>
      <c r="I35" s="676">
        <v>10912876</v>
      </c>
      <c r="J35" s="669">
        <v>0.56000000000000005</v>
      </c>
      <c r="K35" s="669">
        <v>0.15</v>
      </c>
      <c r="L35" s="670">
        <v>27760</v>
      </c>
      <c r="M35" s="667">
        <v>5</v>
      </c>
      <c r="O35" s="671">
        <v>2</v>
      </c>
      <c r="P35" s="671">
        <v>0</v>
      </c>
      <c r="Q35" s="671">
        <v>6</v>
      </c>
      <c r="R35" s="671">
        <v>1</v>
      </c>
      <c r="S35" s="671">
        <v>0</v>
      </c>
      <c r="T35" s="671">
        <v>0</v>
      </c>
      <c r="U35" s="671">
        <v>0</v>
      </c>
      <c r="V35" s="671">
        <v>0</v>
      </c>
      <c r="W35" s="671">
        <v>0</v>
      </c>
      <c r="X35" s="671">
        <v>1</v>
      </c>
      <c r="Y35" s="671">
        <v>1</v>
      </c>
      <c r="AB35" s="671">
        <v>4.8</v>
      </c>
      <c r="AE35" s="671">
        <v>2015</v>
      </c>
      <c r="AF35" s="672">
        <v>0</v>
      </c>
      <c r="AG35" s="681">
        <v>25000</v>
      </c>
      <c r="AH35" s="681">
        <v>100000</v>
      </c>
      <c r="AI35" s="671" t="s">
        <v>174</v>
      </c>
      <c r="AJ35" s="671">
        <v>3</v>
      </c>
      <c r="AK35" s="671">
        <v>1</v>
      </c>
      <c r="AL35" s="671">
        <v>1</v>
      </c>
      <c r="AM35" s="667" t="s">
        <v>348</v>
      </c>
      <c r="AN35" s="667" t="s">
        <v>349</v>
      </c>
    </row>
    <row r="36" spans="1:40" ht="68.25" customHeight="1">
      <c r="A36" s="666" t="s">
        <v>343</v>
      </c>
      <c r="B36" s="666" t="s">
        <v>344</v>
      </c>
      <c r="C36" s="666" t="s">
        <v>308</v>
      </c>
      <c r="D36" s="666">
        <v>10</v>
      </c>
      <c r="E36" s="667" t="s">
        <v>131</v>
      </c>
      <c r="F36" s="668">
        <v>67730</v>
      </c>
      <c r="G36" s="668">
        <v>90100</v>
      </c>
      <c r="H36" s="668">
        <v>38926</v>
      </c>
      <c r="I36" s="676">
        <v>10912876</v>
      </c>
      <c r="J36" s="669">
        <v>0.56000000000000005</v>
      </c>
      <c r="K36" s="669">
        <v>0.15</v>
      </c>
      <c r="L36" s="670">
        <v>27761</v>
      </c>
      <c r="M36" s="667">
        <v>5</v>
      </c>
      <c r="O36" s="671">
        <v>0</v>
      </c>
      <c r="P36" s="671">
        <v>0</v>
      </c>
      <c r="Q36" s="671">
        <v>1</v>
      </c>
      <c r="R36" s="671">
        <v>1</v>
      </c>
      <c r="S36" s="671">
        <v>0</v>
      </c>
      <c r="T36" s="671">
        <v>0</v>
      </c>
      <c r="U36" s="671">
        <v>0</v>
      </c>
      <c r="V36" s="671">
        <v>0</v>
      </c>
      <c r="W36" s="671">
        <v>0</v>
      </c>
      <c r="X36" s="671">
        <v>0</v>
      </c>
      <c r="Y36" s="671">
        <v>1</v>
      </c>
      <c r="AB36" s="671">
        <v>4.8</v>
      </c>
      <c r="AE36" s="671">
        <v>2016</v>
      </c>
      <c r="AF36" s="672">
        <v>0</v>
      </c>
      <c r="AG36" s="681">
        <v>25000</v>
      </c>
      <c r="AH36" s="681">
        <v>100000</v>
      </c>
      <c r="AI36" s="671" t="s">
        <v>174</v>
      </c>
      <c r="AJ36" s="671">
        <v>3</v>
      </c>
      <c r="AK36" s="671">
        <v>2</v>
      </c>
      <c r="AL36" s="671">
        <v>1</v>
      </c>
      <c r="AM36" s="667" t="s">
        <v>353</v>
      </c>
      <c r="AN36" s="667" t="s">
        <v>354</v>
      </c>
    </row>
    <row r="37" spans="1:40" ht="68.25" customHeight="1">
      <c r="A37" s="666" t="s">
        <v>343</v>
      </c>
      <c r="B37" s="666" t="s">
        <v>344</v>
      </c>
      <c r="C37" s="666" t="s">
        <v>308</v>
      </c>
      <c r="D37" s="666">
        <v>10</v>
      </c>
      <c r="E37" s="667" t="s">
        <v>131</v>
      </c>
      <c r="F37" s="668">
        <v>67730</v>
      </c>
      <c r="G37" s="668">
        <v>90100</v>
      </c>
      <c r="H37" s="668">
        <v>38926</v>
      </c>
      <c r="I37" s="676">
        <v>10912876</v>
      </c>
      <c r="J37" s="669">
        <v>0.56000000000000005</v>
      </c>
      <c r="K37" s="669">
        <v>0.15</v>
      </c>
      <c r="L37" s="670">
        <v>27762</v>
      </c>
      <c r="M37" s="667">
        <v>5</v>
      </c>
      <c r="O37" s="671">
        <v>2</v>
      </c>
      <c r="P37" s="671">
        <v>0</v>
      </c>
      <c r="Q37" s="671">
        <v>9</v>
      </c>
      <c r="R37" s="671">
        <v>1</v>
      </c>
      <c r="S37" s="671">
        <v>0</v>
      </c>
      <c r="T37" s="671">
        <v>0</v>
      </c>
      <c r="U37" s="671">
        <v>0</v>
      </c>
      <c r="V37" s="671">
        <v>0</v>
      </c>
      <c r="W37" s="671">
        <v>0</v>
      </c>
      <c r="X37" s="671">
        <v>0</v>
      </c>
      <c r="Y37" s="671">
        <v>1</v>
      </c>
      <c r="AB37" s="671">
        <v>4.8</v>
      </c>
      <c r="AE37" s="671">
        <v>2016</v>
      </c>
      <c r="AF37" s="672">
        <v>0</v>
      </c>
      <c r="AG37" s="681">
        <v>10000</v>
      </c>
      <c r="AH37" s="681">
        <v>40000</v>
      </c>
      <c r="AI37" s="671" t="s">
        <v>174</v>
      </c>
      <c r="AJ37" s="671">
        <v>3</v>
      </c>
      <c r="AK37" s="671">
        <v>1</v>
      </c>
      <c r="AL37" s="671">
        <v>1</v>
      </c>
      <c r="AM37" s="667" t="s">
        <v>348</v>
      </c>
      <c r="AN37" s="667" t="s">
        <v>368</v>
      </c>
    </row>
    <row r="38" spans="1:40" ht="68.25" customHeight="1">
      <c r="A38" s="666" t="s">
        <v>343</v>
      </c>
      <c r="B38" s="666" t="s">
        <v>344</v>
      </c>
      <c r="C38" s="666" t="s">
        <v>308</v>
      </c>
      <c r="D38" s="666">
        <v>10</v>
      </c>
      <c r="E38" s="667" t="s">
        <v>131</v>
      </c>
      <c r="F38" s="668">
        <v>67730</v>
      </c>
      <c r="G38" s="668">
        <v>90100</v>
      </c>
      <c r="H38" s="668">
        <v>38926</v>
      </c>
      <c r="I38" s="676">
        <v>10912876</v>
      </c>
      <c r="J38" s="669">
        <v>0.56000000000000005</v>
      </c>
      <c r="K38" s="669">
        <v>0.15</v>
      </c>
      <c r="L38" s="670">
        <v>27763</v>
      </c>
      <c r="M38" s="667">
        <v>5</v>
      </c>
      <c r="O38" s="671">
        <v>0</v>
      </c>
      <c r="P38" s="671">
        <v>0</v>
      </c>
      <c r="Q38" s="671">
        <v>1</v>
      </c>
      <c r="R38" s="671">
        <v>1</v>
      </c>
      <c r="S38" s="671">
        <v>0</v>
      </c>
      <c r="T38" s="671">
        <v>0</v>
      </c>
      <c r="U38" s="671">
        <v>0</v>
      </c>
      <c r="V38" s="671">
        <v>0</v>
      </c>
      <c r="W38" s="671">
        <v>0</v>
      </c>
      <c r="X38" s="671">
        <v>1</v>
      </c>
      <c r="Y38" s="671">
        <v>1</v>
      </c>
      <c r="AB38" s="671">
        <v>4.8</v>
      </c>
      <c r="AE38" s="671">
        <v>1989</v>
      </c>
      <c r="AF38" s="672">
        <v>0</v>
      </c>
      <c r="AG38" s="671" t="s">
        <v>358</v>
      </c>
      <c r="AH38" s="681">
        <v>100000</v>
      </c>
      <c r="AI38" s="671" t="s">
        <v>174</v>
      </c>
      <c r="AJ38" s="671">
        <v>3</v>
      </c>
      <c r="AK38" s="671">
        <v>1</v>
      </c>
      <c r="AL38" s="671">
        <v>3</v>
      </c>
      <c r="AM38" s="667" t="s">
        <v>359</v>
      </c>
      <c r="AN38" s="667" t="s">
        <v>360</v>
      </c>
    </row>
    <row r="39" spans="1:40" ht="68.25" customHeight="1">
      <c r="A39" s="666" t="s">
        <v>369</v>
      </c>
      <c r="B39" s="666" t="s">
        <v>370</v>
      </c>
      <c r="C39" s="666" t="s">
        <v>111</v>
      </c>
      <c r="D39" s="666">
        <v>11</v>
      </c>
      <c r="E39" s="667" t="s">
        <v>158</v>
      </c>
      <c r="F39" s="668">
        <v>91010</v>
      </c>
      <c r="G39" s="668">
        <v>117570</v>
      </c>
      <c r="H39" s="668">
        <v>50123</v>
      </c>
      <c r="I39" s="666">
        <v>1440196</v>
      </c>
      <c r="J39" s="669">
        <v>0.45</v>
      </c>
      <c r="K39" s="669">
        <v>0.17</v>
      </c>
      <c r="L39" s="670">
        <v>24926</v>
      </c>
      <c r="M39" s="667">
        <v>1</v>
      </c>
      <c r="O39" s="671">
        <v>2</v>
      </c>
      <c r="P39" s="671">
        <v>0</v>
      </c>
      <c r="Q39" s="671">
        <v>9</v>
      </c>
      <c r="R39" s="671">
        <v>1</v>
      </c>
      <c r="S39" s="671">
        <v>0</v>
      </c>
      <c r="T39" s="671">
        <v>0</v>
      </c>
      <c r="U39" s="671">
        <v>0</v>
      </c>
      <c r="V39" s="671">
        <v>0</v>
      </c>
      <c r="W39" s="671">
        <v>0</v>
      </c>
      <c r="X39" s="671">
        <v>0</v>
      </c>
      <c r="Y39" s="671">
        <v>0</v>
      </c>
      <c r="AB39" s="671">
        <v>4.5999999999999996</v>
      </c>
      <c r="AE39" s="671">
        <v>2019</v>
      </c>
      <c r="AF39" s="672">
        <v>0</v>
      </c>
      <c r="AG39" s="671" t="s">
        <v>374</v>
      </c>
      <c r="AH39" s="671" t="s">
        <v>375</v>
      </c>
      <c r="AI39" s="671" t="s">
        <v>303</v>
      </c>
      <c r="AJ39" s="671">
        <v>3</v>
      </c>
      <c r="AK39" s="671">
        <v>2</v>
      </c>
      <c r="AL39" s="671">
        <v>1</v>
      </c>
      <c r="AM39" s="667" t="s">
        <v>376</v>
      </c>
      <c r="AN39" s="667" t="s">
        <v>377</v>
      </c>
    </row>
    <row r="40" spans="1:40" ht="68.25" customHeight="1">
      <c r="A40" s="666" t="s">
        <v>378</v>
      </c>
      <c r="B40" s="666" t="s">
        <v>379</v>
      </c>
      <c r="C40" s="666" t="s">
        <v>130</v>
      </c>
      <c r="D40" s="666">
        <v>12</v>
      </c>
      <c r="E40" s="667" t="s">
        <v>99</v>
      </c>
      <c r="F40" s="668">
        <v>72580</v>
      </c>
      <c r="G40" s="668">
        <v>88350</v>
      </c>
      <c r="H40" s="668">
        <v>40394</v>
      </c>
      <c r="I40" s="666">
        <v>1939033</v>
      </c>
      <c r="J40" s="669">
        <v>0.57999999999999996</v>
      </c>
      <c r="K40" s="669">
        <v>0.13</v>
      </c>
      <c r="L40" s="670">
        <v>24983</v>
      </c>
      <c r="M40" s="667">
        <v>3</v>
      </c>
      <c r="O40" s="671">
        <v>2</v>
      </c>
      <c r="P40" s="671">
        <v>0</v>
      </c>
      <c r="Q40" s="671">
        <v>6</v>
      </c>
      <c r="R40" s="671">
        <v>1</v>
      </c>
      <c r="S40" s="671">
        <v>0</v>
      </c>
      <c r="T40" s="671">
        <v>0</v>
      </c>
      <c r="U40" s="671">
        <v>0</v>
      </c>
      <c r="V40" s="671">
        <v>0</v>
      </c>
      <c r="W40" s="671">
        <v>0</v>
      </c>
      <c r="X40" s="671">
        <v>0</v>
      </c>
      <c r="Y40" s="671">
        <v>1</v>
      </c>
      <c r="AB40" s="671">
        <v>4.7</v>
      </c>
      <c r="AE40" s="671">
        <v>2000</v>
      </c>
      <c r="AF40" s="672">
        <v>0</v>
      </c>
      <c r="AG40" s="671" t="s">
        <v>383</v>
      </c>
      <c r="AH40" s="671" t="s">
        <v>384</v>
      </c>
      <c r="AI40" s="671" t="s">
        <v>174</v>
      </c>
      <c r="AJ40" s="671">
        <v>3</v>
      </c>
      <c r="AK40" s="671">
        <v>2</v>
      </c>
      <c r="AL40" s="671">
        <v>1</v>
      </c>
      <c r="AM40" s="667" t="s">
        <v>385</v>
      </c>
      <c r="AN40" s="667" t="s">
        <v>386</v>
      </c>
    </row>
    <row r="41" spans="1:40" ht="68.25" customHeight="1">
      <c r="A41" s="666" t="s">
        <v>378</v>
      </c>
      <c r="B41" s="666" t="s">
        <v>379</v>
      </c>
      <c r="C41" s="666" t="s">
        <v>130</v>
      </c>
      <c r="D41" s="666">
        <v>12</v>
      </c>
      <c r="E41" s="667" t="s">
        <v>99</v>
      </c>
      <c r="F41" s="668">
        <v>72580</v>
      </c>
      <c r="G41" s="668">
        <v>88350</v>
      </c>
      <c r="H41" s="668">
        <v>40394</v>
      </c>
      <c r="I41" s="666">
        <v>1939033</v>
      </c>
      <c r="J41" s="669">
        <v>0.57999999999999996</v>
      </c>
      <c r="K41" s="669">
        <v>0.13</v>
      </c>
      <c r="L41" s="670">
        <v>24984</v>
      </c>
      <c r="M41" s="667">
        <v>3</v>
      </c>
      <c r="O41" s="671">
        <v>2</v>
      </c>
      <c r="P41" s="671">
        <v>0</v>
      </c>
      <c r="Q41" s="671">
        <v>3</v>
      </c>
      <c r="R41" s="671">
        <v>1</v>
      </c>
      <c r="S41" s="671">
        <v>0</v>
      </c>
      <c r="T41" s="671">
        <v>0</v>
      </c>
      <c r="U41" s="671">
        <v>0</v>
      </c>
      <c r="V41" s="671">
        <v>0</v>
      </c>
      <c r="W41" s="671">
        <v>0</v>
      </c>
      <c r="X41" s="671">
        <v>0</v>
      </c>
      <c r="Y41" s="671">
        <v>1</v>
      </c>
      <c r="AB41" s="671">
        <v>4.7</v>
      </c>
      <c r="AE41" s="671">
        <v>2023</v>
      </c>
      <c r="AF41" s="672">
        <v>1</v>
      </c>
      <c r="AG41" s="671" t="s">
        <v>396</v>
      </c>
      <c r="AH41" s="671" t="s">
        <v>397</v>
      </c>
      <c r="AI41" s="671" t="s">
        <v>174</v>
      </c>
      <c r="AJ41" s="671">
        <v>3</v>
      </c>
      <c r="AK41" s="671">
        <v>1</v>
      </c>
      <c r="AL41" s="671">
        <v>1</v>
      </c>
      <c r="AM41" s="667" t="s">
        <v>398</v>
      </c>
      <c r="AN41" s="667" t="s">
        <v>399</v>
      </c>
    </row>
    <row r="42" spans="1:40" ht="68.25" customHeight="1">
      <c r="A42" s="666" t="s">
        <v>378</v>
      </c>
      <c r="B42" s="666" t="s">
        <v>379</v>
      </c>
      <c r="C42" s="666" t="s">
        <v>130</v>
      </c>
      <c r="D42" s="666">
        <v>12</v>
      </c>
      <c r="E42" s="667" t="s">
        <v>99</v>
      </c>
      <c r="F42" s="668">
        <v>72580</v>
      </c>
      <c r="G42" s="668">
        <v>88350</v>
      </c>
      <c r="H42" s="668">
        <v>40394</v>
      </c>
      <c r="I42" s="666">
        <v>1939033</v>
      </c>
      <c r="J42" s="669">
        <v>0.57999999999999996</v>
      </c>
      <c r="K42" s="669">
        <v>0.13</v>
      </c>
      <c r="L42" s="670">
        <v>24985</v>
      </c>
      <c r="M42" s="667">
        <v>3</v>
      </c>
      <c r="O42" s="671">
        <v>2</v>
      </c>
      <c r="P42" s="671">
        <v>0</v>
      </c>
      <c r="Q42" s="671">
        <v>1</v>
      </c>
      <c r="R42" s="671">
        <v>1</v>
      </c>
      <c r="S42" s="671">
        <v>0</v>
      </c>
      <c r="T42" s="671">
        <v>0</v>
      </c>
      <c r="U42" s="671">
        <v>0</v>
      </c>
      <c r="V42" s="671">
        <v>0</v>
      </c>
      <c r="W42" s="671">
        <v>0</v>
      </c>
      <c r="X42" s="671">
        <v>0</v>
      </c>
      <c r="Y42" s="671">
        <v>0</v>
      </c>
      <c r="AB42" s="671">
        <v>4.7</v>
      </c>
      <c r="AE42" s="671">
        <v>2000</v>
      </c>
      <c r="AF42" s="672">
        <v>0</v>
      </c>
      <c r="AG42" s="681">
        <v>25000</v>
      </c>
      <c r="AH42" s="671" t="s">
        <v>390</v>
      </c>
      <c r="AI42" s="671" t="s">
        <v>174</v>
      </c>
      <c r="AJ42" s="671">
        <v>3</v>
      </c>
      <c r="AK42" s="671">
        <v>4</v>
      </c>
      <c r="AL42" s="671">
        <v>0</v>
      </c>
      <c r="AM42" s="667" t="s">
        <v>391</v>
      </c>
      <c r="AN42" s="667" t="s">
        <v>392</v>
      </c>
    </row>
    <row r="43" spans="1:40" ht="68.25" customHeight="1">
      <c r="A43" s="666" t="s">
        <v>400</v>
      </c>
      <c r="B43" s="666" t="s">
        <v>401</v>
      </c>
      <c r="C43" s="666" t="s">
        <v>402</v>
      </c>
      <c r="D43" s="666">
        <v>13</v>
      </c>
      <c r="E43" s="667" t="s">
        <v>158</v>
      </c>
      <c r="F43" s="668">
        <v>78020</v>
      </c>
      <c r="G43" s="668">
        <v>93210</v>
      </c>
      <c r="H43" s="668">
        <v>42213</v>
      </c>
      <c r="I43" s="666">
        <v>12582032</v>
      </c>
      <c r="J43" s="669">
        <v>0.56999999999999995</v>
      </c>
      <c r="K43" s="669">
        <v>0.22</v>
      </c>
      <c r="L43" s="670">
        <v>28552</v>
      </c>
      <c r="M43" s="667">
        <v>6</v>
      </c>
      <c r="O43" s="671">
        <v>1</v>
      </c>
      <c r="P43" s="671">
        <v>0</v>
      </c>
      <c r="Q43" s="671">
        <v>0</v>
      </c>
      <c r="R43" s="671">
        <v>0</v>
      </c>
      <c r="S43" s="671">
        <v>0</v>
      </c>
      <c r="T43" s="671">
        <v>1</v>
      </c>
      <c r="U43" s="671">
        <v>0</v>
      </c>
      <c r="V43" s="671">
        <v>0</v>
      </c>
      <c r="W43" s="671">
        <v>0</v>
      </c>
      <c r="X43" s="671">
        <v>0</v>
      </c>
      <c r="Y43" s="671">
        <v>1</v>
      </c>
      <c r="AB43" s="671">
        <v>5.5</v>
      </c>
      <c r="AE43" s="671">
        <v>2003</v>
      </c>
      <c r="AF43" s="672">
        <v>0</v>
      </c>
      <c r="AG43" s="681">
        <v>5000</v>
      </c>
      <c r="AH43" s="671" t="s">
        <v>435</v>
      </c>
      <c r="AI43" s="671" t="s">
        <v>174</v>
      </c>
      <c r="AJ43" s="671">
        <v>3</v>
      </c>
      <c r="AK43" s="671">
        <v>1</v>
      </c>
      <c r="AL43" s="671">
        <v>1</v>
      </c>
      <c r="AM43" s="667" t="s">
        <v>436</v>
      </c>
      <c r="AN43" s="667" t="s">
        <v>174</v>
      </c>
    </row>
    <row r="44" spans="1:40" ht="68.25" customHeight="1">
      <c r="A44" s="666" t="s">
        <v>400</v>
      </c>
      <c r="B44" s="666" t="s">
        <v>401</v>
      </c>
      <c r="C44" s="666" t="s">
        <v>402</v>
      </c>
      <c r="D44" s="666">
        <v>13</v>
      </c>
      <c r="E44" s="667" t="s">
        <v>158</v>
      </c>
      <c r="F44" s="668">
        <v>78020</v>
      </c>
      <c r="G44" s="668">
        <v>93210</v>
      </c>
      <c r="H44" s="668">
        <v>42213</v>
      </c>
      <c r="I44" s="666">
        <v>12582032</v>
      </c>
      <c r="J44" s="669">
        <v>0.56999999999999995</v>
      </c>
      <c r="K44" s="669">
        <v>0.22</v>
      </c>
      <c r="L44" s="670">
        <v>28553</v>
      </c>
      <c r="M44" s="667">
        <v>6</v>
      </c>
      <c r="O44" s="671">
        <v>2</v>
      </c>
      <c r="P44" s="671">
        <v>1</v>
      </c>
      <c r="Q44" s="671">
        <v>0</v>
      </c>
      <c r="R44" s="671">
        <v>0</v>
      </c>
      <c r="S44" s="671">
        <v>0</v>
      </c>
      <c r="T44" s="671">
        <v>0</v>
      </c>
      <c r="U44" s="671">
        <v>1</v>
      </c>
      <c r="V44" s="671">
        <v>0</v>
      </c>
      <c r="W44" s="671">
        <v>0</v>
      </c>
      <c r="X44" s="671">
        <v>0</v>
      </c>
      <c r="Y44" s="671">
        <v>0</v>
      </c>
      <c r="AB44" s="671">
        <v>5.5</v>
      </c>
      <c r="AE44" s="671" t="s">
        <v>1429</v>
      </c>
      <c r="AF44" s="672">
        <v>0</v>
      </c>
      <c r="AG44" s="671" t="s">
        <v>423</v>
      </c>
      <c r="AH44" s="671" t="s">
        <v>424</v>
      </c>
      <c r="AI44" s="671" t="s">
        <v>174</v>
      </c>
      <c r="AJ44" s="671">
        <v>3</v>
      </c>
      <c r="AK44" s="671">
        <v>1</v>
      </c>
      <c r="AL44" s="671">
        <v>1</v>
      </c>
      <c r="AM44" s="667" t="s">
        <v>425</v>
      </c>
      <c r="AN44" s="667" t="s">
        <v>174</v>
      </c>
    </row>
    <row r="45" spans="1:40" ht="68.25" customHeight="1">
      <c r="A45" s="666" t="s">
        <v>400</v>
      </c>
      <c r="B45" s="666" t="s">
        <v>401</v>
      </c>
      <c r="C45" s="666" t="s">
        <v>402</v>
      </c>
      <c r="D45" s="666">
        <v>13</v>
      </c>
      <c r="E45" s="667" t="s">
        <v>158</v>
      </c>
      <c r="F45" s="668">
        <v>78020</v>
      </c>
      <c r="G45" s="668">
        <v>93210</v>
      </c>
      <c r="H45" s="668">
        <v>42213</v>
      </c>
      <c r="I45" s="666">
        <v>12582032</v>
      </c>
      <c r="J45" s="669">
        <v>0.56999999999999995</v>
      </c>
      <c r="K45" s="669">
        <v>0.22</v>
      </c>
      <c r="L45" s="670">
        <v>28554</v>
      </c>
      <c r="M45" s="667">
        <v>6</v>
      </c>
      <c r="O45" s="671">
        <v>2</v>
      </c>
      <c r="P45" s="671">
        <v>0</v>
      </c>
      <c r="Q45" s="671">
        <v>4</v>
      </c>
      <c r="R45" s="671">
        <v>1</v>
      </c>
      <c r="S45" s="671">
        <v>0</v>
      </c>
      <c r="T45" s="671">
        <v>0</v>
      </c>
      <c r="U45" s="671">
        <v>0</v>
      </c>
      <c r="V45" s="671">
        <v>0</v>
      </c>
      <c r="W45" s="671">
        <v>0</v>
      </c>
      <c r="X45" s="671">
        <v>0</v>
      </c>
      <c r="Y45" s="671">
        <v>0</v>
      </c>
      <c r="AB45" s="671">
        <v>5.5</v>
      </c>
      <c r="AE45" s="675">
        <v>38909</v>
      </c>
      <c r="AF45" s="672">
        <v>0</v>
      </c>
      <c r="AG45" s="671" t="s">
        <v>412</v>
      </c>
      <c r="AH45" s="671" t="s">
        <v>418</v>
      </c>
      <c r="AI45" s="671" t="s">
        <v>174</v>
      </c>
      <c r="AJ45" s="671">
        <v>3</v>
      </c>
      <c r="AK45" s="671">
        <v>1</v>
      </c>
      <c r="AL45" s="671">
        <v>1</v>
      </c>
      <c r="AM45" s="667" t="s">
        <v>348</v>
      </c>
      <c r="AN45" s="667" t="s">
        <v>153</v>
      </c>
    </row>
    <row r="46" spans="1:40" ht="68.25" customHeight="1">
      <c r="A46" s="666" t="s">
        <v>400</v>
      </c>
      <c r="B46" s="666" t="s">
        <v>401</v>
      </c>
      <c r="C46" s="666" t="s">
        <v>402</v>
      </c>
      <c r="D46" s="666">
        <v>13</v>
      </c>
      <c r="E46" s="667" t="s">
        <v>158</v>
      </c>
      <c r="F46" s="668">
        <v>78020</v>
      </c>
      <c r="G46" s="668">
        <v>93210</v>
      </c>
      <c r="H46" s="668">
        <v>42213</v>
      </c>
      <c r="I46" s="666">
        <v>12582032</v>
      </c>
      <c r="J46" s="669">
        <v>0.56999999999999995</v>
      </c>
      <c r="K46" s="669">
        <v>0.22</v>
      </c>
      <c r="L46" s="670">
        <v>28555</v>
      </c>
      <c r="M46" s="667">
        <v>6</v>
      </c>
      <c r="O46" s="671">
        <v>2</v>
      </c>
      <c r="P46" s="671">
        <v>0</v>
      </c>
      <c r="Q46" s="671">
        <v>5</v>
      </c>
      <c r="R46" s="671">
        <v>1</v>
      </c>
      <c r="S46" s="671">
        <v>0</v>
      </c>
      <c r="T46" s="671">
        <v>0</v>
      </c>
      <c r="U46" s="671">
        <v>0</v>
      </c>
      <c r="V46" s="671">
        <v>0</v>
      </c>
      <c r="W46" s="671">
        <v>0</v>
      </c>
      <c r="X46" s="671">
        <v>0</v>
      </c>
      <c r="Y46" s="671">
        <v>0</v>
      </c>
      <c r="AB46" s="671">
        <v>5.5</v>
      </c>
      <c r="AE46" s="671">
        <v>2019</v>
      </c>
      <c r="AF46" s="672">
        <v>0</v>
      </c>
      <c r="AG46" s="671" t="s">
        <v>406</v>
      </c>
      <c r="AH46" s="671" t="s">
        <v>406</v>
      </c>
      <c r="AI46" s="671" t="s">
        <v>174</v>
      </c>
      <c r="AJ46" s="671">
        <v>3</v>
      </c>
      <c r="AK46" s="671">
        <v>1</v>
      </c>
      <c r="AL46" s="671">
        <v>1</v>
      </c>
      <c r="AM46" s="667" t="s">
        <v>407</v>
      </c>
      <c r="AN46" s="667" t="s">
        <v>408</v>
      </c>
    </row>
    <row r="47" spans="1:40" ht="68.25" customHeight="1">
      <c r="A47" s="666" t="s">
        <v>400</v>
      </c>
      <c r="B47" s="666" t="s">
        <v>401</v>
      </c>
      <c r="C47" s="666" t="s">
        <v>402</v>
      </c>
      <c r="D47" s="666">
        <v>13</v>
      </c>
      <c r="E47" s="667" t="s">
        <v>158</v>
      </c>
      <c r="F47" s="668">
        <v>78020</v>
      </c>
      <c r="G47" s="668">
        <v>93210</v>
      </c>
      <c r="H47" s="668">
        <v>42213</v>
      </c>
      <c r="I47" s="666">
        <v>12582032</v>
      </c>
      <c r="J47" s="669">
        <v>0.56999999999999995</v>
      </c>
      <c r="K47" s="669">
        <v>0.22</v>
      </c>
      <c r="L47" s="670">
        <v>28556</v>
      </c>
      <c r="M47" s="667">
        <v>6</v>
      </c>
      <c r="O47" s="671">
        <v>1</v>
      </c>
      <c r="P47" s="671">
        <v>0</v>
      </c>
      <c r="Q47" s="671">
        <v>0</v>
      </c>
      <c r="R47" s="671">
        <v>0</v>
      </c>
      <c r="S47" s="671">
        <v>1</v>
      </c>
      <c r="T47" s="671">
        <v>1</v>
      </c>
      <c r="U47" s="671">
        <v>0</v>
      </c>
      <c r="V47" s="671">
        <v>0</v>
      </c>
      <c r="W47" s="671">
        <v>0</v>
      </c>
      <c r="X47" s="671">
        <v>0</v>
      </c>
      <c r="Y47" s="671">
        <v>0</v>
      </c>
      <c r="Z47" s="671">
        <v>1</v>
      </c>
      <c r="AB47" s="671">
        <v>5.5</v>
      </c>
      <c r="AE47" s="675">
        <v>2022</v>
      </c>
      <c r="AG47" s="681">
        <v>6500</v>
      </c>
      <c r="AH47" s="681">
        <v>6500</v>
      </c>
      <c r="AI47" s="671" t="s">
        <v>430</v>
      </c>
      <c r="AJ47" s="671">
        <v>3</v>
      </c>
      <c r="AK47" s="671">
        <v>1</v>
      </c>
      <c r="AL47" s="671">
        <v>0</v>
      </c>
      <c r="AM47" s="667" t="s">
        <v>431</v>
      </c>
      <c r="AN47" s="667" t="s">
        <v>174</v>
      </c>
    </row>
    <row r="48" spans="1:40" ht="68.25" customHeight="1">
      <c r="A48" s="666" t="s">
        <v>400</v>
      </c>
      <c r="B48" s="666" t="s">
        <v>401</v>
      </c>
      <c r="C48" s="666" t="s">
        <v>402</v>
      </c>
      <c r="D48" s="666">
        <v>13</v>
      </c>
      <c r="E48" s="667" t="s">
        <v>158</v>
      </c>
      <c r="F48" s="668">
        <v>78020</v>
      </c>
      <c r="G48" s="668">
        <v>93210</v>
      </c>
      <c r="H48" s="668">
        <v>42213</v>
      </c>
      <c r="I48" s="666">
        <v>12582032</v>
      </c>
      <c r="J48" s="669">
        <v>0.56999999999999995</v>
      </c>
      <c r="K48" s="669">
        <v>0.22</v>
      </c>
      <c r="L48" s="670">
        <v>28557</v>
      </c>
      <c r="M48" s="667">
        <v>6</v>
      </c>
      <c r="O48" s="671">
        <v>2</v>
      </c>
      <c r="P48" s="671">
        <v>0</v>
      </c>
      <c r="Q48" s="671">
        <v>9</v>
      </c>
      <c r="R48" s="671">
        <v>1</v>
      </c>
      <c r="S48" s="671">
        <v>0</v>
      </c>
      <c r="T48" s="671">
        <v>0</v>
      </c>
      <c r="U48" s="671">
        <v>0</v>
      </c>
      <c r="V48" s="671">
        <v>0</v>
      </c>
      <c r="W48" s="671">
        <v>0</v>
      </c>
      <c r="X48" s="671">
        <v>0</v>
      </c>
      <c r="Y48" s="671">
        <v>0</v>
      </c>
      <c r="AB48" s="671">
        <v>5.5</v>
      </c>
      <c r="AE48" s="675">
        <v>39325</v>
      </c>
      <c r="AF48" s="672">
        <v>0</v>
      </c>
      <c r="AG48" s="671" t="s">
        <v>412</v>
      </c>
      <c r="AH48" s="681">
        <v>20000</v>
      </c>
      <c r="AI48" s="671" t="s">
        <v>174</v>
      </c>
      <c r="AJ48" s="671">
        <v>3</v>
      </c>
      <c r="AK48" s="671">
        <v>1</v>
      </c>
      <c r="AL48" s="671">
        <v>1</v>
      </c>
      <c r="AM48" s="667" t="s">
        <v>413</v>
      </c>
      <c r="AN48" s="667" t="s">
        <v>153</v>
      </c>
    </row>
    <row r="49" spans="1:40" ht="68.25" customHeight="1">
      <c r="A49" s="666" t="s">
        <v>437</v>
      </c>
      <c r="B49" s="666" t="s">
        <v>438</v>
      </c>
      <c r="C49" s="666" t="s">
        <v>402</v>
      </c>
      <c r="D49" s="666">
        <v>14</v>
      </c>
      <c r="E49" s="667" t="s">
        <v>99</v>
      </c>
      <c r="F49" s="668">
        <v>70030</v>
      </c>
      <c r="G49" s="668">
        <v>94490</v>
      </c>
      <c r="H49" s="668">
        <v>40959</v>
      </c>
      <c r="I49" s="666">
        <v>6833037</v>
      </c>
      <c r="J49" s="691">
        <v>0.56999999999999995</v>
      </c>
      <c r="K49" s="669">
        <v>0.28000000000000003</v>
      </c>
      <c r="L49" s="670">
        <v>28521</v>
      </c>
      <c r="M49" s="667">
        <v>5</v>
      </c>
      <c r="O49" s="671">
        <v>2</v>
      </c>
      <c r="P49" s="671">
        <v>3</v>
      </c>
      <c r="Q49" s="671">
        <v>0</v>
      </c>
      <c r="R49" s="671">
        <v>0</v>
      </c>
      <c r="S49" s="671">
        <v>0</v>
      </c>
      <c r="T49" s="671">
        <v>0</v>
      </c>
      <c r="U49" s="671">
        <v>1</v>
      </c>
      <c r="V49" s="671">
        <v>0</v>
      </c>
      <c r="W49" s="671">
        <v>0</v>
      </c>
      <c r="X49" s="671">
        <v>0</v>
      </c>
      <c r="Y49" s="671">
        <v>0</v>
      </c>
      <c r="AB49" s="671">
        <v>5.7</v>
      </c>
      <c r="AE49" s="671">
        <v>2006</v>
      </c>
      <c r="AF49" s="672">
        <v>0</v>
      </c>
      <c r="AG49" s="681">
        <v>1250</v>
      </c>
      <c r="AH49" s="671" t="s">
        <v>412</v>
      </c>
      <c r="AI49" s="671" t="s">
        <v>119</v>
      </c>
      <c r="AJ49" s="671">
        <v>1</v>
      </c>
      <c r="AK49" s="671">
        <v>1</v>
      </c>
      <c r="AL49" s="671">
        <v>0</v>
      </c>
      <c r="AM49" s="667" t="s">
        <v>442</v>
      </c>
      <c r="AN49" s="667" t="s">
        <v>174</v>
      </c>
    </row>
    <row r="50" spans="1:40" ht="68.25" customHeight="1">
      <c r="A50" s="666" t="s">
        <v>437</v>
      </c>
      <c r="B50" s="666" t="s">
        <v>438</v>
      </c>
      <c r="C50" s="666" t="s">
        <v>402</v>
      </c>
      <c r="D50" s="666">
        <v>14</v>
      </c>
      <c r="E50" s="667" t="s">
        <v>99</v>
      </c>
      <c r="F50" s="668">
        <v>70030</v>
      </c>
      <c r="G50" s="668">
        <v>94490</v>
      </c>
      <c r="H50" s="668">
        <v>40959</v>
      </c>
      <c r="I50" s="666">
        <v>6833037</v>
      </c>
      <c r="J50" s="691">
        <v>0.56999999999999995</v>
      </c>
      <c r="K50" s="669">
        <v>0.28000000000000003</v>
      </c>
      <c r="L50" s="670">
        <v>28522</v>
      </c>
      <c r="M50" s="667">
        <v>5</v>
      </c>
      <c r="O50" s="671">
        <v>2</v>
      </c>
      <c r="P50" s="671">
        <v>3</v>
      </c>
      <c r="Q50" s="671">
        <v>0</v>
      </c>
      <c r="R50" s="671">
        <v>0</v>
      </c>
      <c r="S50" s="671">
        <v>0</v>
      </c>
      <c r="T50" s="671">
        <v>0</v>
      </c>
      <c r="U50" s="671">
        <v>1</v>
      </c>
      <c r="V50" s="671">
        <v>0</v>
      </c>
      <c r="W50" s="671">
        <v>0</v>
      </c>
      <c r="X50" s="671">
        <v>0</v>
      </c>
      <c r="Y50" s="671">
        <v>0</v>
      </c>
      <c r="AB50" s="671">
        <v>5.7</v>
      </c>
      <c r="AE50" s="671" t="s">
        <v>189</v>
      </c>
      <c r="AG50" s="681">
        <v>2500</v>
      </c>
      <c r="AH50" s="671" t="s">
        <v>446</v>
      </c>
      <c r="AI50" s="671" t="s">
        <v>461</v>
      </c>
      <c r="AJ50" s="671">
        <v>2</v>
      </c>
      <c r="AK50" s="671">
        <v>1</v>
      </c>
      <c r="AL50" s="671">
        <v>1</v>
      </c>
      <c r="AM50" s="667" t="s">
        <v>234</v>
      </c>
      <c r="AN50" s="667" t="s">
        <v>462</v>
      </c>
    </row>
    <row r="51" spans="1:40" ht="68.25" customHeight="1">
      <c r="A51" s="666" t="s">
        <v>437</v>
      </c>
      <c r="B51" s="666" t="s">
        <v>438</v>
      </c>
      <c r="C51" s="666" t="s">
        <v>402</v>
      </c>
      <c r="D51" s="666">
        <v>14</v>
      </c>
      <c r="E51" s="667" t="s">
        <v>99</v>
      </c>
      <c r="F51" s="668">
        <v>70030</v>
      </c>
      <c r="G51" s="668">
        <v>94490</v>
      </c>
      <c r="H51" s="668">
        <v>40959</v>
      </c>
      <c r="I51" s="666">
        <v>6833037</v>
      </c>
      <c r="J51" s="691">
        <v>0.56999999999999995</v>
      </c>
      <c r="K51" s="669">
        <v>0.28000000000000003</v>
      </c>
      <c r="L51" s="670">
        <v>28523</v>
      </c>
      <c r="M51" s="667">
        <v>5</v>
      </c>
      <c r="O51" s="671">
        <v>2</v>
      </c>
      <c r="P51" s="671">
        <v>3</v>
      </c>
      <c r="Q51" s="671">
        <v>0</v>
      </c>
      <c r="R51" s="671">
        <v>0</v>
      </c>
      <c r="S51" s="671">
        <v>0</v>
      </c>
      <c r="T51" s="671">
        <v>0</v>
      </c>
      <c r="U51" s="671">
        <v>1</v>
      </c>
      <c r="V51" s="671">
        <v>0</v>
      </c>
      <c r="W51" s="671">
        <v>0</v>
      </c>
      <c r="X51" s="671">
        <v>0</v>
      </c>
      <c r="Y51" s="671">
        <v>0</v>
      </c>
      <c r="AB51" s="671">
        <v>5.7</v>
      </c>
      <c r="AE51" s="671">
        <v>2019</v>
      </c>
      <c r="AF51" s="672">
        <v>0</v>
      </c>
      <c r="AH51" s="671" t="s">
        <v>446</v>
      </c>
      <c r="AI51" s="671" t="s">
        <v>174</v>
      </c>
      <c r="AJ51" s="671">
        <v>3</v>
      </c>
      <c r="AK51" s="671">
        <v>1</v>
      </c>
      <c r="AL51" s="671">
        <v>0</v>
      </c>
      <c r="AM51" s="667" t="s">
        <v>174</v>
      </c>
      <c r="AN51" s="667" t="s">
        <v>447</v>
      </c>
    </row>
    <row r="52" spans="1:40" ht="68.25" customHeight="1">
      <c r="A52" s="666" t="s">
        <v>437</v>
      </c>
      <c r="B52" s="666" t="s">
        <v>438</v>
      </c>
      <c r="C52" s="666" t="s">
        <v>402</v>
      </c>
      <c r="D52" s="666">
        <v>14</v>
      </c>
      <c r="E52" s="667" t="s">
        <v>99</v>
      </c>
      <c r="F52" s="668">
        <v>70030</v>
      </c>
      <c r="G52" s="668">
        <v>94490</v>
      </c>
      <c r="H52" s="668">
        <v>40959</v>
      </c>
      <c r="I52" s="666">
        <v>6833037</v>
      </c>
      <c r="J52" s="691">
        <v>0.56999999999999995</v>
      </c>
      <c r="K52" s="669">
        <v>0.28000000000000003</v>
      </c>
      <c r="L52" s="670">
        <v>28524</v>
      </c>
      <c r="M52" s="667">
        <v>5</v>
      </c>
      <c r="O52" s="671">
        <v>0</v>
      </c>
      <c r="P52" s="671">
        <v>0</v>
      </c>
      <c r="Q52" s="671">
        <v>0</v>
      </c>
      <c r="R52" s="671">
        <v>0</v>
      </c>
      <c r="S52" s="671">
        <v>0</v>
      </c>
      <c r="T52" s="671">
        <v>0</v>
      </c>
      <c r="U52" s="671">
        <v>1</v>
      </c>
      <c r="V52" s="671">
        <v>0</v>
      </c>
      <c r="W52" s="671">
        <v>0</v>
      </c>
      <c r="X52" s="671">
        <v>0</v>
      </c>
      <c r="Y52" s="671">
        <v>0</v>
      </c>
      <c r="AB52" s="671">
        <v>5.7</v>
      </c>
      <c r="AE52" s="671" t="s">
        <v>189</v>
      </c>
      <c r="AG52" s="671" t="s">
        <v>189</v>
      </c>
      <c r="AH52" s="671" t="s">
        <v>451</v>
      </c>
      <c r="AI52" s="671" t="s">
        <v>189</v>
      </c>
      <c r="AJ52" s="671">
        <v>3</v>
      </c>
      <c r="AM52" s="667" t="s">
        <v>189</v>
      </c>
      <c r="AN52" s="667" t="s">
        <v>189</v>
      </c>
    </row>
    <row r="53" spans="1:40" ht="68.25" customHeight="1">
      <c r="A53" s="666" t="s">
        <v>437</v>
      </c>
      <c r="B53" s="666" t="s">
        <v>438</v>
      </c>
      <c r="C53" s="666" t="s">
        <v>402</v>
      </c>
      <c r="D53" s="666">
        <v>14</v>
      </c>
      <c r="E53" s="667" t="s">
        <v>99</v>
      </c>
      <c r="F53" s="668">
        <v>70030</v>
      </c>
      <c r="G53" s="668">
        <v>94490</v>
      </c>
      <c r="H53" s="668">
        <v>40959</v>
      </c>
      <c r="I53" s="666">
        <v>6833037</v>
      </c>
      <c r="J53" s="691">
        <v>0.56999999999999995</v>
      </c>
      <c r="K53" s="669">
        <v>0.28000000000000003</v>
      </c>
      <c r="L53" s="670">
        <v>28525</v>
      </c>
      <c r="M53" s="667">
        <v>5</v>
      </c>
      <c r="O53" s="671">
        <v>2</v>
      </c>
      <c r="P53" s="671">
        <v>0</v>
      </c>
      <c r="Q53" s="671">
        <v>9</v>
      </c>
      <c r="R53" s="671">
        <v>1</v>
      </c>
      <c r="S53" s="671">
        <v>0</v>
      </c>
      <c r="T53" s="671">
        <v>0</v>
      </c>
      <c r="U53" s="671">
        <v>0</v>
      </c>
      <c r="V53" s="671">
        <v>0</v>
      </c>
      <c r="W53" s="671">
        <v>0</v>
      </c>
      <c r="X53" s="671">
        <v>0</v>
      </c>
      <c r="Y53" s="671">
        <v>0</v>
      </c>
      <c r="AB53" s="671">
        <v>5.7</v>
      </c>
      <c r="AE53" s="671">
        <v>2022</v>
      </c>
      <c r="AF53" s="672">
        <v>1</v>
      </c>
      <c r="AG53" s="681">
        <v>10000</v>
      </c>
      <c r="AH53" s="671" t="s">
        <v>455</v>
      </c>
      <c r="AI53" s="671" t="s">
        <v>303</v>
      </c>
      <c r="AJ53" s="671">
        <v>3</v>
      </c>
      <c r="AK53" s="671">
        <v>2</v>
      </c>
      <c r="AL53" s="671">
        <v>1</v>
      </c>
      <c r="AN53" s="667" t="s">
        <v>456</v>
      </c>
    </row>
    <row r="54" spans="1:40" ht="68.25" customHeight="1">
      <c r="A54" s="666" t="s">
        <v>463</v>
      </c>
      <c r="B54" s="666" t="s">
        <v>464</v>
      </c>
      <c r="C54" s="666" t="s">
        <v>465</v>
      </c>
      <c r="D54" s="666">
        <v>15</v>
      </c>
      <c r="E54" s="667" t="s">
        <v>99</v>
      </c>
      <c r="F54" s="668">
        <v>76320</v>
      </c>
      <c r="G54" s="668">
        <v>83350</v>
      </c>
      <c r="H54" s="668">
        <v>39208</v>
      </c>
      <c r="I54" s="666">
        <v>3200517</v>
      </c>
      <c r="J54" s="669">
        <v>0.6</v>
      </c>
      <c r="K54" s="669">
        <v>0.23</v>
      </c>
      <c r="L54" s="670">
        <v>29560</v>
      </c>
      <c r="M54" s="667">
        <v>4</v>
      </c>
      <c r="O54" s="671">
        <v>0</v>
      </c>
      <c r="P54" s="671">
        <v>0</v>
      </c>
      <c r="Q54" s="671">
        <v>4</v>
      </c>
      <c r="R54" s="671">
        <v>1</v>
      </c>
      <c r="S54" s="671">
        <v>0</v>
      </c>
      <c r="T54" s="671">
        <v>0</v>
      </c>
      <c r="U54" s="671">
        <v>0</v>
      </c>
      <c r="V54" s="671">
        <v>0</v>
      </c>
      <c r="W54" s="671">
        <v>0</v>
      </c>
      <c r="X54" s="671">
        <v>0</v>
      </c>
      <c r="Y54" s="671">
        <v>0</v>
      </c>
      <c r="AB54" s="671">
        <v>4.9000000000000004</v>
      </c>
      <c r="AE54" s="675">
        <v>43282</v>
      </c>
      <c r="AF54" s="672">
        <v>0</v>
      </c>
      <c r="AG54" s="681">
        <v>6000</v>
      </c>
      <c r="AH54" s="681">
        <v>6000</v>
      </c>
      <c r="AI54" s="681" t="s">
        <v>482</v>
      </c>
      <c r="AJ54" s="671">
        <v>0</v>
      </c>
      <c r="AK54" s="671">
        <v>1</v>
      </c>
      <c r="AL54" s="671">
        <v>1</v>
      </c>
      <c r="AM54" s="667" t="s">
        <v>483</v>
      </c>
      <c r="AN54" s="667" t="s">
        <v>174</v>
      </c>
    </row>
    <row r="55" spans="1:40" ht="68.25" customHeight="1">
      <c r="A55" s="666" t="s">
        <v>463</v>
      </c>
      <c r="B55" s="666" t="s">
        <v>464</v>
      </c>
      <c r="C55" s="666" t="s">
        <v>465</v>
      </c>
      <c r="D55" s="666">
        <v>15</v>
      </c>
      <c r="E55" s="667" t="s">
        <v>99</v>
      </c>
      <c r="F55" s="668">
        <v>76320</v>
      </c>
      <c r="G55" s="668">
        <v>83350</v>
      </c>
      <c r="H55" s="668">
        <v>39208</v>
      </c>
      <c r="I55" s="666">
        <v>3200517</v>
      </c>
      <c r="J55" s="669">
        <v>0.6</v>
      </c>
      <c r="K55" s="669">
        <v>0.23</v>
      </c>
      <c r="L55" s="670">
        <v>29561</v>
      </c>
      <c r="M55" s="667">
        <v>4</v>
      </c>
      <c r="O55" s="671">
        <v>2</v>
      </c>
      <c r="P55" s="671">
        <v>0</v>
      </c>
      <c r="Q55" s="671">
        <v>9</v>
      </c>
      <c r="R55" s="671">
        <v>1</v>
      </c>
      <c r="S55" s="671">
        <v>0</v>
      </c>
      <c r="T55" s="671">
        <v>0</v>
      </c>
      <c r="U55" s="671">
        <v>0</v>
      </c>
      <c r="V55" s="671">
        <v>0</v>
      </c>
      <c r="W55" s="671">
        <v>0</v>
      </c>
      <c r="X55" s="671">
        <v>0</v>
      </c>
      <c r="Y55" s="671">
        <v>0</v>
      </c>
      <c r="AB55" s="671">
        <v>4.9000000000000004</v>
      </c>
      <c r="AE55" s="671">
        <v>2016</v>
      </c>
      <c r="AF55" s="672">
        <v>0</v>
      </c>
      <c r="AG55" s="671" t="s">
        <v>476</v>
      </c>
      <c r="AH55" s="681">
        <v>50000</v>
      </c>
      <c r="AI55" s="671" t="s">
        <v>174</v>
      </c>
      <c r="AJ55" s="671">
        <v>3</v>
      </c>
      <c r="AK55" s="671">
        <v>1</v>
      </c>
      <c r="AL55" s="671">
        <v>1</v>
      </c>
      <c r="AM55" s="667" t="s">
        <v>477</v>
      </c>
      <c r="AN55" s="667" t="s">
        <v>174</v>
      </c>
    </row>
    <row r="56" spans="1:40" ht="68.25" customHeight="1">
      <c r="A56" s="666" t="s">
        <v>463</v>
      </c>
      <c r="B56" s="666" t="s">
        <v>464</v>
      </c>
      <c r="C56" s="666" t="s">
        <v>465</v>
      </c>
      <c r="D56" s="666">
        <v>15</v>
      </c>
      <c r="E56" s="667" t="s">
        <v>99</v>
      </c>
      <c r="F56" s="668">
        <v>76320</v>
      </c>
      <c r="G56" s="668">
        <v>83350</v>
      </c>
      <c r="H56" s="668">
        <v>39208</v>
      </c>
      <c r="I56" s="666">
        <v>3200517</v>
      </c>
      <c r="J56" s="669">
        <v>0.6</v>
      </c>
      <c r="K56" s="669">
        <v>0.23</v>
      </c>
      <c r="L56" s="670">
        <v>29562</v>
      </c>
      <c r="M56" s="667">
        <v>4</v>
      </c>
      <c r="O56" s="671">
        <v>0</v>
      </c>
      <c r="P56" s="671">
        <v>0</v>
      </c>
      <c r="Q56" s="671">
        <v>1</v>
      </c>
      <c r="R56" s="671">
        <v>1</v>
      </c>
      <c r="S56" s="671">
        <v>0</v>
      </c>
      <c r="T56" s="671">
        <v>0</v>
      </c>
      <c r="U56" s="671">
        <v>0</v>
      </c>
      <c r="V56" s="671">
        <v>0</v>
      </c>
      <c r="W56" s="671">
        <v>0</v>
      </c>
      <c r="X56" s="671">
        <v>1</v>
      </c>
      <c r="Y56" s="671">
        <v>0</v>
      </c>
      <c r="AB56" s="671">
        <v>4.9000000000000004</v>
      </c>
      <c r="AE56" s="671">
        <v>2014</v>
      </c>
      <c r="AF56" s="672">
        <v>0</v>
      </c>
      <c r="AG56" s="681">
        <v>40000</v>
      </c>
      <c r="AH56" s="671" t="s">
        <v>470</v>
      </c>
      <c r="AI56" s="671" t="s">
        <v>174</v>
      </c>
      <c r="AJ56" s="671">
        <v>1</v>
      </c>
      <c r="AK56" s="671">
        <v>1</v>
      </c>
      <c r="AL56" s="671">
        <v>1</v>
      </c>
      <c r="AM56" s="667" t="s">
        <v>471</v>
      </c>
      <c r="AN56" s="667" t="s">
        <v>174</v>
      </c>
    </row>
    <row r="57" spans="1:40" ht="68.25" customHeight="1">
      <c r="A57" s="666" t="s">
        <v>463</v>
      </c>
      <c r="B57" s="666" t="s">
        <v>464</v>
      </c>
      <c r="C57" s="666" t="s">
        <v>465</v>
      </c>
      <c r="D57" s="666">
        <v>15</v>
      </c>
      <c r="E57" s="667" t="s">
        <v>99</v>
      </c>
      <c r="F57" s="668">
        <v>76320</v>
      </c>
      <c r="G57" s="668">
        <v>83350</v>
      </c>
      <c r="H57" s="668">
        <v>39208</v>
      </c>
      <c r="I57" s="666">
        <v>3200517</v>
      </c>
      <c r="J57" s="669">
        <v>0.6</v>
      </c>
      <c r="K57" s="669">
        <v>0.23</v>
      </c>
      <c r="L57" s="670">
        <v>29563</v>
      </c>
      <c r="M57" s="667">
        <v>4</v>
      </c>
      <c r="O57" s="671">
        <v>2</v>
      </c>
      <c r="P57" s="671">
        <v>0</v>
      </c>
      <c r="Q57" s="671">
        <v>0</v>
      </c>
      <c r="R57" s="671">
        <v>0</v>
      </c>
      <c r="S57" s="671">
        <v>0</v>
      </c>
      <c r="T57" s="671">
        <v>1</v>
      </c>
      <c r="U57" s="671">
        <v>0</v>
      </c>
      <c r="V57" s="671">
        <v>0</v>
      </c>
      <c r="W57" s="671">
        <v>0</v>
      </c>
      <c r="X57" s="671">
        <v>0</v>
      </c>
      <c r="Y57" s="671">
        <v>1</v>
      </c>
      <c r="AB57" s="671">
        <v>4.9000000000000004</v>
      </c>
      <c r="AE57" s="671">
        <v>2013</v>
      </c>
      <c r="AF57" s="672">
        <v>0</v>
      </c>
      <c r="AG57" s="671" t="s">
        <v>488</v>
      </c>
      <c r="AH57" s="671" t="s">
        <v>489</v>
      </c>
      <c r="AI57" s="671" t="s">
        <v>174</v>
      </c>
      <c r="AJ57" s="671">
        <v>0</v>
      </c>
      <c r="AK57" s="671">
        <v>1</v>
      </c>
      <c r="AL57" s="671">
        <v>1</v>
      </c>
      <c r="AM57" s="667" t="s">
        <v>490</v>
      </c>
      <c r="AN57" s="667" t="s">
        <v>153</v>
      </c>
    </row>
    <row r="58" spans="1:40" ht="68.25" customHeight="1">
      <c r="A58" s="666" t="s">
        <v>491</v>
      </c>
      <c r="B58" s="666" t="s">
        <v>492</v>
      </c>
      <c r="C58" s="666" t="s">
        <v>465</v>
      </c>
      <c r="D58" s="666">
        <v>16</v>
      </c>
      <c r="E58" s="667" t="s">
        <v>99</v>
      </c>
      <c r="F58" s="668">
        <v>73040</v>
      </c>
      <c r="G58" s="668">
        <v>82660</v>
      </c>
      <c r="H58" s="668">
        <v>40130</v>
      </c>
      <c r="I58" s="666">
        <v>2937150</v>
      </c>
      <c r="M58" s="667">
        <v>3</v>
      </c>
      <c r="O58" s="671">
        <v>2</v>
      </c>
      <c r="P58" s="671">
        <v>0</v>
      </c>
      <c r="Q58" s="671">
        <v>2</v>
      </c>
      <c r="R58" s="671">
        <v>1</v>
      </c>
      <c r="S58" s="671">
        <v>0</v>
      </c>
      <c r="T58" s="671">
        <v>0</v>
      </c>
      <c r="U58" s="671">
        <v>0</v>
      </c>
      <c r="V58" s="671">
        <v>0</v>
      </c>
      <c r="W58" s="671">
        <v>0</v>
      </c>
      <c r="X58" s="671">
        <v>0</v>
      </c>
      <c r="Y58" s="671">
        <v>0</v>
      </c>
      <c r="AB58" s="671">
        <v>5.8</v>
      </c>
      <c r="AE58" s="671">
        <v>2020</v>
      </c>
      <c r="AF58" s="672">
        <v>1</v>
      </c>
      <c r="AH58" s="671" t="s">
        <v>497</v>
      </c>
      <c r="AJ58" s="671">
        <v>3</v>
      </c>
      <c r="AK58" s="671">
        <v>2</v>
      </c>
      <c r="AL58" s="671">
        <v>1</v>
      </c>
      <c r="AM58" s="667" t="s">
        <v>498</v>
      </c>
      <c r="AN58" s="667" t="s">
        <v>196</v>
      </c>
    </row>
    <row r="59" spans="1:40" ht="68.25" customHeight="1">
      <c r="A59" s="666" t="s">
        <v>491</v>
      </c>
      <c r="B59" s="666" t="s">
        <v>492</v>
      </c>
      <c r="C59" s="666" t="s">
        <v>465</v>
      </c>
      <c r="D59" s="666">
        <v>16</v>
      </c>
      <c r="E59" s="667" t="s">
        <v>99</v>
      </c>
      <c r="F59" s="668">
        <v>73040</v>
      </c>
      <c r="G59" s="668">
        <v>82660</v>
      </c>
      <c r="H59" s="668">
        <v>40130</v>
      </c>
      <c r="I59" s="666"/>
      <c r="M59" s="667">
        <v>3</v>
      </c>
      <c r="O59" s="671">
        <v>2</v>
      </c>
      <c r="P59" s="671">
        <v>0</v>
      </c>
      <c r="Q59" s="671">
        <v>0</v>
      </c>
      <c r="R59" s="671">
        <v>0</v>
      </c>
      <c r="S59" s="671">
        <v>0</v>
      </c>
      <c r="T59" s="671">
        <v>0</v>
      </c>
      <c r="U59" s="671">
        <v>0</v>
      </c>
      <c r="V59" s="671">
        <v>0</v>
      </c>
      <c r="W59" s="671">
        <v>1</v>
      </c>
      <c r="X59" s="671">
        <v>0</v>
      </c>
      <c r="Y59" s="671">
        <v>0</v>
      </c>
      <c r="AB59" s="671">
        <v>5.8</v>
      </c>
      <c r="AE59" s="671">
        <v>2012</v>
      </c>
      <c r="AF59" s="672">
        <v>0</v>
      </c>
      <c r="AH59" s="671" t="s">
        <v>508</v>
      </c>
      <c r="AJ59" s="671">
        <v>3</v>
      </c>
      <c r="AK59" s="671">
        <v>5</v>
      </c>
      <c r="AL59" s="671">
        <v>0</v>
      </c>
      <c r="AM59" s="667" t="s">
        <v>234</v>
      </c>
      <c r="AN59" s="667" t="s">
        <v>509</v>
      </c>
    </row>
    <row r="60" spans="1:40" ht="68.25" customHeight="1">
      <c r="A60" s="666" t="s">
        <v>491</v>
      </c>
      <c r="B60" s="666" t="s">
        <v>492</v>
      </c>
      <c r="C60" s="666" t="s">
        <v>465</v>
      </c>
      <c r="D60" s="666">
        <v>16</v>
      </c>
      <c r="E60" s="667" t="s">
        <v>99</v>
      </c>
      <c r="F60" s="668">
        <v>73040</v>
      </c>
      <c r="G60" s="668">
        <v>82660</v>
      </c>
      <c r="H60" s="668">
        <v>40130</v>
      </c>
      <c r="I60" s="666"/>
      <c r="M60" s="667">
        <v>3</v>
      </c>
      <c r="O60" s="671">
        <v>2</v>
      </c>
      <c r="P60" s="671">
        <v>0</v>
      </c>
      <c r="Q60" s="671">
        <v>9</v>
      </c>
      <c r="R60" s="671">
        <v>1</v>
      </c>
      <c r="S60" s="671">
        <v>0</v>
      </c>
      <c r="T60" s="671">
        <v>0</v>
      </c>
      <c r="U60" s="671">
        <v>0</v>
      </c>
      <c r="V60" s="671">
        <v>0</v>
      </c>
      <c r="W60" s="671">
        <v>0</v>
      </c>
      <c r="X60" s="671">
        <v>0</v>
      </c>
      <c r="Y60" s="671">
        <v>0</v>
      </c>
      <c r="AB60" s="671">
        <v>5.8</v>
      </c>
      <c r="AE60" s="671">
        <v>2011</v>
      </c>
      <c r="AF60" s="672">
        <v>0</v>
      </c>
      <c r="AH60" s="671" t="s">
        <v>502</v>
      </c>
      <c r="AI60" s="671" t="s">
        <v>174</v>
      </c>
      <c r="AJ60" s="671">
        <v>3</v>
      </c>
      <c r="AK60" s="671">
        <v>2</v>
      </c>
      <c r="AL60" s="671">
        <v>1</v>
      </c>
      <c r="AM60" s="667" t="s">
        <v>234</v>
      </c>
      <c r="AN60" s="667" t="s">
        <v>503</v>
      </c>
    </row>
    <row r="61" spans="1:40" ht="68.25" customHeight="1">
      <c r="A61" s="666" t="s">
        <v>510</v>
      </c>
      <c r="B61" s="666" t="s">
        <v>511</v>
      </c>
      <c r="C61" s="666" t="s">
        <v>98</v>
      </c>
      <c r="D61" s="666">
        <v>17</v>
      </c>
      <c r="E61" s="667" t="s">
        <v>99</v>
      </c>
      <c r="F61" s="668">
        <v>55880</v>
      </c>
      <c r="G61" s="704">
        <v>84140</v>
      </c>
      <c r="H61" s="668">
        <v>38010</v>
      </c>
      <c r="I61" s="666">
        <v>4512310</v>
      </c>
      <c r="M61" s="667">
        <v>1</v>
      </c>
      <c r="O61" s="671">
        <v>2</v>
      </c>
      <c r="P61" s="671">
        <v>0</v>
      </c>
      <c r="Q61" s="671">
        <v>9</v>
      </c>
      <c r="R61" s="671">
        <v>1</v>
      </c>
      <c r="S61" s="671">
        <v>0</v>
      </c>
      <c r="T61" s="671">
        <v>0</v>
      </c>
      <c r="U61" s="671">
        <v>0</v>
      </c>
      <c r="V61" s="671">
        <v>0</v>
      </c>
      <c r="W61" s="671">
        <v>0</v>
      </c>
      <c r="X61" s="671">
        <v>1</v>
      </c>
      <c r="Y61" s="671">
        <v>1</v>
      </c>
      <c r="AB61" s="671">
        <v>5.9</v>
      </c>
      <c r="AE61" s="671">
        <v>2003</v>
      </c>
      <c r="AF61" s="672">
        <v>0</v>
      </c>
      <c r="AG61" s="671" t="s">
        <v>515</v>
      </c>
      <c r="AH61" s="671" t="s">
        <v>1483</v>
      </c>
      <c r="AI61" s="671" t="s">
        <v>517</v>
      </c>
      <c r="AJ61" s="671">
        <v>3</v>
      </c>
      <c r="AK61" s="671">
        <v>2</v>
      </c>
      <c r="AL61" s="671">
        <v>1</v>
      </c>
      <c r="AM61" s="667" t="s">
        <v>518</v>
      </c>
      <c r="AN61" s="667" t="s">
        <v>519</v>
      </c>
    </row>
    <row r="62" spans="1:40" ht="68.25" customHeight="1">
      <c r="A62" s="666" t="s">
        <v>520</v>
      </c>
      <c r="B62" s="666" t="s">
        <v>521</v>
      </c>
      <c r="C62" s="666" t="s">
        <v>146</v>
      </c>
      <c r="D62" s="666">
        <v>18</v>
      </c>
      <c r="E62" s="667" t="s">
        <v>99</v>
      </c>
      <c r="F62" s="668">
        <v>58330</v>
      </c>
      <c r="G62" s="668">
        <v>80170</v>
      </c>
      <c r="H62" s="668">
        <v>43270</v>
      </c>
      <c r="I62" s="666">
        <v>4590241</v>
      </c>
      <c r="J62" s="669">
        <v>0.53</v>
      </c>
      <c r="K62" s="669">
        <v>0.14000000000000001</v>
      </c>
      <c r="L62" s="670">
        <v>26284</v>
      </c>
      <c r="M62" s="667">
        <v>2</v>
      </c>
      <c r="O62" s="671">
        <v>2</v>
      </c>
      <c r="P62" s="671">
        <v>3</v>
      </c>
      <c r="Q62" s="671">
        <v>0</v>
      </c>
      <c r="R62" s="671">
        <v>0</v>
      </c>
      <c r="S62" s="671">
        <v>0</v>
      </c>
      <c r="T62" s="671">
        <v>0</v>
      </c>
      <c r="U62" s="671">
        <v>1</v>
      </c>
      <c r="V62" s="671">
        <v>0</v>
      </c>
      <c r="W62" s="671">
        <v>0</v>
      </c>
      <c r="X62" s="671">
        <v>0</v>
      </c>
      <c r="Y62" s="671">
        <v>0</v>
      </c>
      <c r="AB62" s="671">
        <v>6.1</v>
      </c>
      <c r="AE62" s="671">
        <v>2006</v>
      </c>
      <c r="AF62" s="672">
        <v>0</v>
      </c>
      <c r="AH62" s="671" t="s">
        <v>536</v>
      </c>
      <c r="AJ62" s="671">
        <v>1</v>
      </c>
      <c r="AL62" s="671">
        <v>1</v>
      </c>
      <c r="AM62" s="667" t="s">
        <v>119</v>
      </c>
      <c r="AN62" s="667" t="s">
        <v>537</v>
      </c>
    </row>
    <row r="63" spans="1:40" ht="68.25" customHeight="1">
      <c r="A63" s="666" t="s">
        <v>520</v>
      </c>
      <c r="B63" s="666" t="s">
        <v>521</v>
      </c>
      <c r="C63" s="666" t="s">
        <v>146</v>
      </c>
      <c r="D63" s="666">
        <v>18</v>
      </c>
      <c r="E63" s="667" t="s">
        <v>99</v>
      </c>
      <c r="F63" s="668">
        <v>58330</v>
      </c>
      <c r="G63" s="668">
        <v>80170</v>
      </c>
      <c r="H63" s="668">
        <v>43270</v>
      </c>
      <c r="I63" s="666"/>
      <c r="J63" s="669">
        <v>0.53</v>
      </c>
      <c r="K63" s="669">
        <v>0.14000000000000001</v>
      </c>
      <c r="L63" s="670">
        <v>26285</v>
      </c>
      <c r="M63" s="667">
        <v>2</v>
      </c>
      <c r="O63" s="671">
        <v>2</v>
      </c>
      <c r="P63" s="671">
        <v>0</v>
      </c>
      <c r="Q63" s="671">
        <v>9</v>
      </c>
      <c r="R63" s="671">
        <v>1</v>
      </c>
      <c r="S63" s="671">
        <v>0</v>
      </c>
      <c r="T63" s="671">
        <v>0</v>
      </c>
      <c r="U63" s="671">
        <v>0</v>
      </c>
      <c r="V63" s="671">
        <v>0</v>
      </c>
      <c r="W63" s="671">
        <v>0</v>
      </c>
      <c r="X63" s="671">
        <v>1</v>
      </c>
      <c r="Y63" s="671">
        <v>1</v>
      </c>
      <c r="AB63" s="671">
        <v>6.1</v>
      </c>
      <c r="AE63" s="671" t="s">
        <v>1492</v>
      </c>
      <c r="AF63" s="672">
        <v>0</v>
      </c>
      <c r="AH63" s="671" t="s">
        <v>525</v>
      </c>
      <c r="AJ63" s="671">
        <v>1</v>
      </c>
      <c r="AK63" s="671">
        <v>3</v>
      </c>
      <c r="AL63" s="671">
        <v>1</v>
      </c>
      <c r="AM63" s="667" t="s">
        <v>119</v>
      </c>
      <c r="AN63" s="667" t="s">
        <v>526</v>
      </c>
    </row>
    <row r="64" spans="1:40" ht="68.25" customHeight="1">
      <c r="A64" s="666" t="s">
        <v>520</v>
      </c>
      <c r="B64" s="666" t="s">
        <v>521</v>
      </c>
      <c r="C64" s="666" t="s">
        <v>146</v>
      </c>
      <c r="D64" s="666">
        <v>18</v>
      </c>
      <c r="E64" s="667" t="s">
        <v>99</v>
      </c>
      <c r="F64" s="668">
        <v>58330</v>
      </c>
      <c r="G64" s="668">
        <v>80170</v>
      </c>
      <c r="H64" s="668">
        <v>43270</v>
      </c>
      <c r="I64" s="666"/>
      <c r="J64" s="669">
        <v>0.53</v>
      </c>
      <c r="K64" s="669">
        <v>0.14000000000000001</v>
      </c>
      <c r="L64" s="670">
        <v>26286</v>
      </c>
      <c r="M64" s="667">
        <v>1</v>
      </c>
      <c r="O64" s="671">
        <v>2</v>
      </c>
      <c r="P64" s="671">
        <v>0</v>
      </c>
      <c r="Q64" s="671">
        <v>1</v>
      </c>
      <c r="R64" s="671">
        <v>1</v>
      </c>
      <c r="S64" s="671">
        <v>0</v>
      </c>
      <c r="T64" s="671">
        <v>0</v>
      </c>
      <c r="U64" s="671">
        <v>0</v>
      </c>
      <c r="V64" s="671">
        <v>0</v>
      </c>
      <c r="W64" s="671">
        <v>0</v>
      </c>
      <c r="X64" s="671">
        <v>0</v>
      </c>
      <c r="Y64" s="671">
        <v>1</v>
      </c>
      <c r="AB64" s="671">
        <v>6.1</v>
      </c>
      <c r="AE64" s="671" t="s">
        <v>1497</v>
      </c>
      <c r="AF64" s="672">
        <v>1</v>
      </c>
      <c r="AH64" s="671" t="s">
        <v>530</v>
      </c>
      <c r="AJ64" s="671">
        <v>1</v>
      </c>
      <c r="AK64" s="671">
        <v>5</v>
      </c>
      <c r="AL64" s="671">
        <v>1</v>
      </c>
      <c r="AM64" s="667" t="s">
        <v>119</v>
      </c>
      <c r="AN64" s="667" t="s">
        <v>531</v>
      </c>
    </row>
    <row r="65" spans="1:40" ht="68.25" customHeight="1">
      <c r="A65" s="666" t="s">
        <v>538</v>
      </c>
      <c r="B65" s="666" t="s">
        <v>539</v>
      </c>
      <c r="C65" s="666" t="s">
        <v>275</v>
      </c>
      <c r="D65" s="666">
        <v>19</v>
      </c>
      <c r="E65" s="667" t="s">
        <v>131</v>
      </c>
      <c r="F65" s="668">
        <v>75160</v>
      </c>
      <c r="G65" s="668">
        <v>94130</v>
      </c>
      <c r="H65" s="668">
        <v>39101</v>
      </c>
      <c r="I65" s="666">
        <v>1385340</v>
      </c>
      <c r="M65" s="667">
        <v>6</v>
      </c>
      <c r="O65" s="671">
        <v>2</v>
      </c>
      <c r="P65" s="671">
        <v>0</v>
      </c>
      <c r="Q65" s="671">
        <v>6</v>
      </c>
      <c r="R65" s="671">
        <v>1</v>
      </c>
      <c r="S65" s="671">
        <v>0</v>
      </c>
      <c r="T65" s="671">
        <v>0</v>
      </c>
      <c r="U65" s="671">
        <v>0</v>
      </c>
      <c r="V65" s="671">
        <v>0</v>
      </c>
      <c r="W65" s="671">
        <v>0</v>
      </c>
      <c r="X65" s="671">
        <v>0</v>
      </c>
      <c r="Y65" s="671">
        <v>0</v>
      </c>
      <c r="AB65" s="671">
        <v>6.1</v>
      </c>
      <c r="AE65" s="671">
        <v>2000</v>
      </c>
      <c r="AF65" s="672">
        <v>0</v>
      </c>
      <c r="AH65" s="671" t="s">
        <v>543</v>
      </c>
      <c r="AJ65" s="671">
        <v>3</v>
      </c>
      <c r="AK65" s="671">
        <v>1</v>
      </c>
      <c r="AL65" s="671">
        <v>1</v>
      </c>
      <c r="AM65" s="667" t="s">
        <v>234</v>
      </c>
      <c r="AN65" s="667" t="s">
        <v>544</v>
      </c>
    </row>
    <row r="66" spans="1:40" ht="68.25" customHeight="1">
      <c r="A66" s="666" t="s">
        <v>538</v>
      </c>
      <c r="B66" s="666" t="s">
        <v>539</v>
      </c>
      <c r="C66" s="666" t="s">
        <v>275</v>
      </c>
      <c r="D66" s="666">
        <v>19</v>
      </c>
      <c r="E66" s="667" t="s">
        <v>131</v>
      </c>
      <c r="F66" s="668">
        <v>75160</v>
      </c>
      <c r="G66" s="668">
        <v>94130</v>
      </c>
      <c r="H66" s="668">
        <v>39101</v>
      </c>
      <c r="I66" s="666"/>
      <c r="M66" s="667">
        <v>6</v>
      </c>
      <c r="O66" s="671">
        <v>1</v>
      </c>
      <c r="P66" s="671">
        <v>0</v>
      </c>
      <c r="Q66" s="671">
        <v>0</v>
      </c>
      <c r="R66" s="671">
        <v>0</v>
      </c>
      <c r="S66" s="671">
        <v>0</v>
      </c>
      <c r="T66" s="671">
        <v>1</v>
      </c>
      <c r="U66" s="671">
        <v>0</v>
      </c>
      <c r="V66" s="671">
        <v>0</v>
      </c>
      <c r="W66" s="671">
        <v>0</v>
      </c>
      <c r="X66" s="671">
        <v>0</v>
      </c>
      <c r="Y66" s="671">
        <v>0</v>
      </c>
      <c r="AB66" s="671">
        <v>6.1</v>
      </c>
      <c r="AE66" s="671">
        <v>2003</v>
      </c>
      <c r="AF66" s="672">
        <v>0</v>
      </c>
      <c r="AH66" s="671" t="s">
        <v>571</v>
      </c>
      <c r="AJ66" s="671">
        <v>3</v>
      </c>
      <c r="AK66" s="671">
        <v>1</v>
      </c>
      <c r="AL66" s="671">
        <v>1</v>
      </c>
      <c r="AM66" s="667" t="s">
        <v>234</v>
      </c>
      <c r="AN66" s="667" t="s">
        <v>544</v>
      </c>
    </row>
    <row r="67" spans="1:40" ht="68.25" customHeight="1">
      <c r="A67" s="666" t="s">
        <v>538</v>
      </c>
      <c r="B67" s="666" t="s">
        <v>539</v>
      </c>
      <c r="C67" s="666" t="s">
        <v>275</v>
      </c>
      <c r="D67" s="666">
        <v>19</v>
      </c>
      <c r="E67" s="667" t="s">
        <v>131</v>
      </c>
      <c r="F67" s="668">
        <v>75160</v>
      </c>
      <c r="G67" s="668">
        <v>94130</v>
      </c>
      <c r="H67" s="668">
        <v>39101</v>
      </c>
      <c r="I67" s="666"/>
      <c r="M67" s="667">
        <v>6</v>
      </c>
      <c r="O67" s="671">
        <v>0</v>
      </c>
      <c r="P67" s="671">
        <v>0</v>
      </c>
      <c r="Q67" s="671">
        <v>0</v>
      </c>
      <c r="R67" s="671">
        <v>0</v>
      </c>
      <c r="S67" s="671">
        <v>0</v>
      </c>
      <c r="T67" s="671">
        <v>0</v>
      </c>
      <c r="U67" s="671">
        <v>0</v>
      </c>
      <c r="V67" s="671">
        <v>0</v>
      </c>
      <c r="W67" s="671">
        <v>1</v>
      </c>
      <c r="X67" s="671">
        <v>0</v>
      </c>
      <c r="Y67" s="671">
        <v>0</v>
      </c>
      <c r="AB67" s="671">
        <v>6.1</v>
      </c>
      <c r="AE67" s="671">
        <v>2008</v>
      </c>
      <c r="AF67" s="672">
        <v>0</v>
      </c>
      <c r="AH67" s="671" t="s">
        <v>550</v>
      </c>
      <c r="AJ67" s="671">
        <v>3</v>
      </c>
      <c r="AK67" s="671">
        <v>1</v>
      </c>
      <c r="AL67" s="671">
        <v>1</v>
      </c>
      <c r="AM67" s="667" t="s">
        <v>551</v>
      </c>
      <c r="AN67" s="667" t="s">
        <v>552</v>
      </c>
    </row>
    <row r="68" spans="1:40" ht="68.25" customHeight="1">
      <c r="A68" s="666" t="s">
        <v>538</v>
      </c>
      <c r="B68" s="666" t="s">
        <v>539</v>
      </c>
      <c r="C68" s="666" t="s">
        <v>275</v>
      </c>
      <c r="D68" s="666">
        <v>19</v>
      </c>
      <c r="E68" s="667" t="s">
        <v>131</v>
      </c>
      <c r="F68" s="668">
        <v>75160</v>
      </c>
      <c r="G68" s="668">
        <v>94130</v>
      </c>
      <c r="H68" s="668">
        <v>39101</v>
      </c>
      <c r="I68" s="666"/>
      <c r="M68" s="667">
        <v>6</v>
      </c>
      <c r="O68" s="671">
        <v>2</v>
      </c>
      <c r="P68" s="671">
        <v>3</v>
      </c>
      <c r="Q68" s="671">
        <v>0</v>
      </c>
      <c r="R68" s="671">
        <v>0</v>
      </c>
      <c r="S68" s="671">
        <v>0</v>
      </c>
      <c r="T68" s="671">
        <v>0</v>
      </c>
      <c r="U68" s="671">
        <v>1</v>
      </c>
      <c r="V68" s="671">
        <v>0</v>
      </c>
      <c r="W68" s="671">
        <v>0</v>
      </c>
      <c r="X68" s="671">
        <v>0</v>
      </c>
      <c r="Y68" s="671">
        <v>0</v>
      </c>
      <c r="AB68" s="671">
        <v>6.1</v>
      </c>
      <c r="AE68" s="671">
        <v>2021</v>
      </c>
      <c r="AF68" s="672">
        <v>1</v>
      </c>
      <c r="AH68" s="671" t="s">
        <v>567</v>
      </c>
    </row>
    <row r="69" spans="1:40" ht="68.25" customHeight="1">
      <c r="A69" s="666" t="s">
        <v>538</v>
      </c>
      <c r="B69" s="666" t="s">
        <v>539</v>
      </c>
      <c r="C69" s="666" t="s">
        <v>275</v>
      </c>
      <c r="D69" s="666">
        <v>19</v>
      </c>
      <c r="E69" s="667" t="s">
        <v>131</v>
      </c>
      <c r="F69" s="668">
        <v>75160</v>
      </c>
      <c r="G69" s="668">
        <v>94130</v>
      </c>
      <c r="H69" s="668">
        <v>39101</v>
      </c>
      <c r="I69" s="666"/>
      <c r="M69" s="667">
        <v>6</v>
      </c>
      <c r="O69" s="671">
        <v>0</v>
      </c>
      <c r="P69" s="671">
        <v>0</v>
      </c>
      <c r="Q69" s="671">
        <v>7</v>
      </c>
      <c r="R69" s="671">
        <v>1</v>
      </c>
      <c r="S69" s="671">
        <v>0</v>
      </c>
      <c r="T69" s="671">
        <v>0</v>
      </c>
      <c r="U69" s="671">
        <v>0</v>
      </c>
      <c r="V69" s="671">
        <v>0</v>
      </c>
      <c r="W69" s="671">
        <v>0</v>
      </c>
      <c r="X69" s="671">
        <v>0</v>
      </c>
      <c r="Y69" s="671">
        <v>0</v>
      </c>
      <c r="AB69" s="671">
        <v>6.1</v>
      </c>
      <c r="AE69" s="671">
        <v>2009</v>
      </c>
      <c r="AF69" s="672">
        <v>0</v>
      </c>
      <c r="AH69" s="671" t="s">
        <v>557</v>
      </c>
      <c r="AJ69" s="671">
        <v>3</v>
      </c>
      <c r="AK69" s="671">
        <v>1</v>
      </c>
      <c r="AL69" s="671">
        <v>1</v>
      </c>
      <c r="AM69" s="667" t="s">
        <v>234</v>
      </c>
      <c r="AN69" s="667" t="s">
        <v>544</v>
      </c>
    </row>
    <row r="70" spans="1:40" ht="68.25" customHeight="1">
      <c r="A70" s="666" t="s">
        <v>538</v>
      </c>
      <c r="B70" s="666" t="s">
        <v>539</v>
      </c>
      <c r="C70" s="666" t="s">
        <v>275</v>
      </c>
      <c r="D70" s="666">
        <v>19</v>
      </c>
      <c r="E70" s="667" t="s">
        <v>131</v>
      </c>
      <c r="F70" s="668">
        <v>75160</v>
      </c>
      <c r="G70" s="668">
        <v>94130</v>
      </c>
      <c r="H70" s="668">
        <v>39101</v>
      </c>
      <c r="I70" s="666"/>
      <c r="M70" s="667">
        <v>6</v>
      </c>
      <c r="O70" s="671">
        <v>0</v>
      </c>
      <c r="P70" s="671">
        <v>0</v>
      </c>
      <c r="Q70" s="671">
        <v>9</v>
      </c>
      <c r="R70" s="671">
        <v>1</v>
      </c>
      <c r="S70" s="671">
        <v>0</v>
      </c>
      <c r="T70" s="671">
        <v>0</v>
      </c>
      <c r="U70" s="671">
        <v>0</v>
      </c>
      <c r="V70" s="671">
        <v>0</v>
      </c>
      <c r="W70" s="671">
        <v>0</v>
      </c>
      <c r="X70" s="671">
        <v>0</v>
      </c>
      <c r="Y70" s="671">
        <v>0</v>
      </c>
      <c r="AB70" s="671">
        <v>6.1</v>
      </c>
      <c r="AE70" s="671">
        <v>2011</v>
      </c>
      <c r="AF70" s="672">
        <v>0</v>
      </c>
      <c r="AH70" s="692" t="s">
        <v>562</v>
      </c>
      <c r="AI70" s="692"/>
      <c r="AJ70" s="692">
        <v>3</v>
      </c>
      <c r="AK70" s="692">
        <v>1</v>
      </c>
      <c r="AL70" s="692">
        <v>1</v>
      </c>
      <c r="AM70" s="667" t="s">
        <v>234</v>
      </c>
      <c r="AN70" s="667" t="s">
        <v>563</v>
      </c>
    </row>
    <row r="71" spans="1:40" ht="68.25" customHeight="1">
      <c r="A71" s="666" t="s">
        <v>572</v>
      </c>
      <c r="B71" s="666" t="s">
        <v>189</v>
      </c>
      <c r="C71" s="666" t="s">
        <v>308</v>
      </c>
      <c r="D71" s="666">
        <v>20</v>
      </c>
      <c r="E71" s="667" t="s">
        <v>158</v>
      </c>
      <c r="F71" s="668">
        <v>108200</v>
      </c>
      <c r="G71" s="668">
        <v>108360</v>
      </c>
      <c r="H71" s="668">
        <v>49451</v>
      </c>
      <c r="I71" s="666">
        <v>6164660</v>
      </c>
      <c r="M71" s="667">
        <v>3</v>
      </c>
      <c r="O71" s="671">
        <v>1</v>
      </c>
      <c r="P71" s="671">
        <v>0</v>
      </c>
      <c r="Q71" s="671">
        <v>0</v>
      </c>
      <c r="R71" s="671">
        <v>0</v>
      </c>
      <c r="S71" s="671">
        <v>1</v>
      </c>
      <c r="T71" s="671">
        <v>0</v>
      </c>
      <c r="U71" s="671">
        <v>0</v>
      </c>
      <c r="V71" s="671">
        <v>0</v>
      </c>
      <c r="W71" s="671">
        <v>0</v>
      </c>
      <c r="X71" s="671">
        <v>0</v>
      </c>
      <c r="Y71" s="671">
        <v>1</v>
      </c>
      <c r="AB71" s="671">
        <v>5.2</v>
      </c>
      <c r="AE71" s="671">
        <v>2014</v>
      </c>
      <c r="AF71" s="672">
        <v>0</v>
      </c>
      <c r="AG71" s="681">
        <v>10000</v>
      </c>
      <c r="AH71" s="681">
        <v>30000</v>
      </c>
      <c r="AI71" s="671" t="s">
        <v>174</v>
      </c>
      <c r="AJ71" s="671">
        <v>0</v>
      </c>
      <c r="AK71" s="671">
        <v>1</v>
      </c>
      <c r="AL71" s="671">
        <v>1</v>
      </c>
      <c r="AM71" s="667" t="s">
        <v>589</v>
      </c>
      <c r="AN71" s="667" t="s">
        <v>590</v>
      </c>
    </row>
    <row r="72" spans="1:40" ht="68.25" customHeight="1">
      <c r="A72" s="666" t="s">
        <v>572</v>
      </c>
      <c r="B72" s="666" t="s">
        <v>189</v>
      </c>
      <c r="C72" s="666" t="s">
        <v>308</v>
      </c>
      <c r="D72" s="666">
        <v>20</v>
      </c>
      <c r="E72" s="667" t="s">
        <v>158</v>
      </c>
      <c r="F72" s="668">
        <v>108200</v>
      </c>
      <c r="G72" s="668">
        <v>108360</v>
      </c>
      <c r="H72" s="668">
        <v>49451</v>
      </c>
      <c r="I72" s="666">
        <v>6164660</v>
      </c>
      <c r="M72" s="667">
        <v>3</v>
      </c>
      <c r="O72" s="671">
        <v>0</v>
      </c>
      <c r="P72" s="671">
        <v>0</v>
      </c>
      <c r="Q72" s="671">
        <v>0</v>
      </c>
      <c r="R72" s="671">
        <v>0</v>
      </c>
      <c r="S72" s="671">
        <v>0</v>
      </c>
      <c r="T72" s="671">
        <v>0</v>
      </c>
      <c r="U72" s="671">
        <v>0</v>
      </c>
      <c r="V72" s="671">
        <v>0</v>
      </c>
      <c r="W72" s="671">
        <v>1</v>
      </c>
      <c r="X72" s="671">
        <v>0</v>
      </c>
      <c r="Y72" s="671">
        <v>0</v>
      </c>
      <c r="AB72" s="671">
        <v>5.2</v>
      </c>
      <c r="AE72" s="671" t="s">
        <v>1526</v>
      </c>
      <c r="AF72" s="672">
        <v>0</v>
      </c>
      <c r="AG72" s="681">
        <v>40000</v>
      </c>
      <c r="AH72" s="671" t="s">
        <v>582</v>
      </c>
      <c r="AI72" s="671" t="s">
        <v>583</v>
      </c>
      <c r="AJ72" s="671">
        <v>0</v>
      </c>
      <c r="AK72" s="671">
        <v>1</v>
      </c>
      <c r="AL72" s="671">
        <v>0</v>
      </c>
      <c r="AM72" s="667" t="s">
        <v>584</v>
      </c>
      <c r="AN72" s="667" t="s">
        <v>374</v>
      </c>
    </row>
    <row r="73" spans="1:40" ht="68.25" customHeight="1">
      <c r="A73" s="666" t="s">
        <v>572</v>
      </c>
      <c r="B73" s="666" t="s">
        <v>189</v>
      </c>
      <c r="C73" s="666" t="s">
        <v>308</v>
      </c>
      <c r="D73" s="666">
        <v>20</v>
      </c>
      <c r="E73" s="667" t="s">
        <v>158</v>
      </c>
      <c r="F73" s="668">
        <v>108200</v>
      </c>
      <c r="G73" s="668">
        <v>108360</v>
      </c>
      <c r="H73" s="668">
        <v>49451</v>
      </c>
      <c r="I73" s="666">
        <v>6164660</v>
      </c>
      <c r="M73" s="667">
        <v>3</v>
      </c>
      <c r="O73" s="671">
        <v>2</v>
      </c>
      <c r="P73" s="671">
        <v>0</v>
      </c>
      <c r="Q73" s="671">
        <v>6</v>
      </c>
      <c r="R73" s="671">
        <v>1</v>
      </c>
      <c r="S73" s="671">
        <v>0</v>
      </c>
      <c r="T73" s="671">
        <v>0</v>
      </c>
      <c r="U73" s="671">
        <v>0</v>
      </c>
      <c r="V73" s="671">
        <v>0</v>
      </c>
      <c r="W73" s="671">
        <v>0</v>
      </c>
      <c r="X73" s="671">
        <v>0</v>
      </c>
      <c r="Y73" s="671">
        <v>0</v>
      </c>
      <c r="AB73" s="671">
        <v>5.2</v>
      </c>
      <c r="AE73" s="671">
        <v>2000</v>
      </c>
      <c r="AF73" s="672">
        <v>0</v>
      </c>
      <c r="AG73" s="681">
        <v>23740</v>
      </c>
      <c r="AH73" s="671" t="s">
        <v>576</v>
      </c>
      <c r="AI73" s="671" t="s">
        <v>174</v>
      </c>
      <c r="AJ73" s="671">
        <v>3</v>
      </c>
      <c r="AK73" s="671">
        <v>1</v>
      </c>
      <c r="AL73" s="671">
        <v>1</v>
      </c>
      <c r="AM73" s="667" t="s">
        <v>234</v>
      </c>
      <c r="AN73" s="667" t="s">
        <v>577</v>
      </c>
    </row>
    <row r="74" spans="1:40" ht="68.25" customHeight="1">
      <c r="A74" s="666" t="s">
        <v>591</v>
      </c>
      <c r="B74" s="666" t="s">
        <v>592</v>
      </c>
      <c r="C74" s="666" t="s">
        <v>593</v>
      </c>
      <c r="D74" s="666">
        <v>21</v>
      </c>
      <c r="E74" s="667" t="s">
        <v>158</v>
      </c>
      <c r="F74" s="668">
        <v>93550</v>
      </c>
      <c r="G74" s="668">
        <v>110080</v>
      </c>
      <c r="H74" s="668">
        <v>49503</v>
      </c>
      <c r="I74" s="666">
        <v>6981974</v>
      </c>
      <c r="M74" s="667">
        <v>1</v>
      </c>
      <c r="O74" s="671">
        <v>0</v>
      </c>
      <c r="P74" s="671">
        <v>0</v>
      </c>
      <c r="Q74" s="671">
        <v>1</v>
      </c>
      <c r="R74" s="671">
        <v>1</v>
      </c>
      <c r="S74" s="671">
        <v>0</v>
      </c>
      <c r="T74" s="671">
        <v>0</v>
      </c>
      <c r="U74" s="671">
        <v>0</v>
      </c>
      <c r="V74" s="671">
        <v>0</v>
      </c>
      <c r="W74" s="671">
        <v>0</v>
      </c>
      <c r="X74" s="671">
        <v>0</v>
      </c>
      <c r="Y74" s="671">
        <v>1</v>
      </c>
      <c r="AB74" s="671">
        <v>6.2</v>
      </c>
      <c r="AE74" s="671">
        <v>1990</v>
      </c>
      <c r="AF74" s="672">
        <v>0</v>
      </c>
      <c r="AG74" s="681">
        <v>25000</v>
      </c>
      <c r="AH74" s="671" t="s">
        <v>598</v>
      </c>
      <c r="AI74" s="671" t="s">
        <v>174</v>
      </c>
      <c r="AJ74" s="671">
        <v>3</v>
      </c>
      <c r="AK74" s="671">
        <v>2</v>
      </c>
      <c r="AL74" s="671">
        <v>1</v>
      </c>
      <c r="AM74" s="667" t="s">
        <v>234</v>
      </c>
      <c r="AN74" s="667" t="s">
        <v>599</v>
      </c>
    </row>
    <row r="75" spans="1:40" ht="68.25" customHeight="1">
      <c r="A75" s="666" t="s">
        <v>600</v>
      </c>
      <c r="B75" s="666" t="s">
        <v>601</v>
      </c>
      <c r="C75" s="666" t="s">
        <v>402</v>
      </c>
      <c r="D75" s="666">
        <v>22</v>
      </c>
      <c r="E75" s="667" t="s">
        <v>131</v>
      </c>
      <c r="F75" s="668">
        <v>68990</v>
      </c>
      <c r="G75" s="668">
        <v>92010</v>
      </c>
      <c r="H75" s="668">
        <v>38963</v>
      </c>
      <c r="I75" s="666">
        <v>10034113</v>
      </c>
      <c r="J75" s="669">
        <v>0.57999999999999996</v>
      </c>
      <c r="K75" s="669">
        <v>0.19</v>
      </c>
      <c r="L75" s="670">
        <v>29863</v>
      </c>
      <c r="M75" s="667">
        <v>1</v>
      </c>
      <c r="O75" s="671">
        <v>2</v>
      </c>
      <c r="P75" s="671">
        <v>0</v>
      </c>
      <c r="Q75" s="671">
        <v>9</v>
      </c>
      <c r="R75" s="671">
        <v>1</v>
      </c>
      <c r="S75" s="671">
        <v>0</v>
      </c>
      <c r="T75" s="671">
        <v>0</v>
      </c>
      <c r="U75" s="671">
        <v>0</v>
      </c>
      <c r="V75" s="671">
        <v>0</v>
      </c>
      <c r="W75" s="671">
        <v>0</v>
      </c>
      <c r="X75" s="671">
        <v>0</v>
      </c>
      <c r="Y75" s="671">
        <v>0</v>
      </c>
      <c r="AB75" s="671">
        <v>5.7</v>
      </c>
      <c r="AE75" s="671">
        <v>2021</v>
      </c>
      <c r="AF75" s="672">
        <v>1</v>
      </c>
      <c r="AH75" s="687" t="s">
        <v>1895</v>
      </c>
      <c r="AI75" s="687"/>
      <c r="AJ75" s="687">
        <v>4</v>
      </c>
      <c r="AK75" s="687">
        <v>2</v>
      </c>
      <c r="AL75" s="687">
        <v>1</v>
      </c>
      <c r="AM75" s="667" t="s">
        <v>607</v>
      </c>
      <c r="AN75" s="667" t="s">
        <v>243</v>
      </c>
    </row>
    <row r="76" spans="1:40" ht="68.25" customHeight="1">
      <c r="A76" s="666" t="s">
        <v>608</v>
      </c>
      <c r="B76" s="666" t="s">
        <v>609</v>
      </c>
      <c r="C76" s="666" t="s">
        <v>465</v>
      </c>
      <c r="D76" s="666">
        <v>23</v>
      </c>
      <c r="E76" s="667" t="s">
        <v>158</v>
      </c>
      <c r="F76" s="668">
        <v>90390</v>
      </c>
      <c r="G76" s="668">
        <v>106470</v>
      </c>
      <c r="H76" s="668">
        <v>42293</v>
      </c>
      <c r="I76" s="666">
        <v>5717184</v>
      </c>
      <c r="J76" s="669">
        <v>0.64</v>
      </c>
      <c r="K76" s="669">
        <v>0.3</v>
      </c>
      <c r="L76" s="670">
        <v>32012</v>
      </c>
      <c r="M76" s="667">
        <v>21</v>
      </c>
      <c r="O76" s="671">
        <v>2</v>
      </c>
      <c r="P76" s="671">
        <v>0</v>
      </c>
      <c r="Q76" s="671">
        <v>6</v>
      </c>
      <c r="R76" s="671">
        <v>1</v>
      </c>
      <c r="S76" s="671">
        <v>0</v>
      </c>
      <c r="T76" s="671">
        <v>0</v>
      </c>
      <c r="U76" s="671">
        <v>0</v>
      </c>
      <c r="V76" s="671">
        <v>0</v>
      </c>
      <c r="W76" s="671">
        <v>0</v>
      </c>
      <c r="X76" s="671">
        <v>1</v>
      </c>
      <c r="Y76" s="671">
        <v>1</v>
      </c>
      <c r="AB76" s="671">
        <v>6.1</v>
      </c>
      <c r="AE76" s="671">
        <v>2019</v>
      </c>
      <c r="AF76" s="672">
        <v>0</v>
      </c>
      <c r="AH76" s="671" t="s">
        <v>630</v>
      </c>
      <c r="AJ76" s="671">
        <v>3</v>
      </c>
      <c r="AK76" s="671">
        <v>5</v>
      </c>
      <c r="AL76" s="671">
        <v>0</v>
      </c>
      <c r="AM76" s="667" t="s">
        <v>631</v>
      </c>
      <c r="AN76" s="667" t="s">
        <v>279</v>
      </c>
    </row>
    <row r="77" spans="1:40" ht="68.25" customHeight="1">
      <c r="A77" s="666" t="s">
        <v>608</v>
      </c>
      <c r="B77" s="666" t="s">
        <v>609</v>
      </c>
      <c r="C77" s="666" t="s">
        <v>465</v>
      </c>
      <c r="D77" s="666">
        <v>23</v>
      </c>
      <c r="E77" s="667" t="s">
        <v>158</v>
      </c>
      <c r="F77" s="668">
        <v>90390</v>
      </c>
      <c r="G77" s="668">
        <v>106470</v>
      </c>
      <c r="H77" s="668">
        <v>42293</v>
      </c>
      <c r="I77" s="666">
        <v>5717184</v>
      </c>
      <c r="J77" s="669">
        <v>0.64</v>
      </c>
      <c r="K77" s="669">
        <v>0.3</v>
      </c>
      <c r="L77" s="670">
        <v>32013</v>
      </c>
      <c r="M77" s="667">
        <v>21</v>
      </c>
      <c r="O77" s="671">
        <v>0</v>
      </c>
      <c r="P77" s="671">
        <v>3</v>
      </c>
      <c r="Q77" s="671">
        <v>0</v>
      </c>
      <c r="R77" s="671">
        <v>0</v>
      </c>
      <c r="S77" s="671">
        <v>0</v>
      </c>
      <c r="T77" s="671">
        <v>0</v>
      </c>
      <c r="U77" s="671">
        <v>1</v>
      </c>
      <c r="V77" s="671">
        <v>0</v>
      </c>
      <c r="W77" s="671">
        <v>0</v>
      </c>
      <c r="X77" s="671">
        <v>0</v>
      </c>
      <c r="Y77" s="671">
        <v>0</v>
      </c>
      <c r="AB77" s="671">
        <v>6.1</v>
      </c>
      <c r="AE77" s="671">
        <v>1991</v>
      </c>
      <c r="AF77" s="672">
        <v>0</v>
      </c>
      <c r="AH77" s="671" t="s">
        <v>1896</v>
      </c>
      <c r="AJ77" s="671">
        <v>3</v>
      </c>
      <c r="AK77" s="671">
        <v>1</v>
      </c>
      <c r="AL77" s="671">
        <v>1</v>
      </c>
      <c r="AM77" s="667" t="s">
        <v>662</v>
      </c>
      <c r="AN77" s="667" t="s">
        <v>663</v>
      </c>
    </row>
    <row r="78" spans="1:40" ht="68.25" customHeight="1">
      <c r="A78" s="666" t="s">
        <v>608</v>
      </c>
      <c r="B78" s="666" t="s">
        <v>609</v>
      </c>
      <c r="C78" s="666" t="s">
        <v>465</v>
      </c>
      <c r="D78" s="666">
        <v>23</v>
      </c>
      <c r="E78" s="667" t="s">
        <v>158</v>
      </c>
      <c r="F78" s="668">
        <v>90390</v>
      </c>
      <c r="G78" s="668">
        <v>106470</v>
      </c>
      <c r="H78" s="668">
        <v>42293</v>
      </c>
      <c r="I78" s="666">
        <v>5717184</v>
      </c>
      <c r="J78" s="669">
        <v>0.64</v>
      </c>
      <c r="K78" s="669">
        <v>0.3</v>
      </c>
      <c r="L78" s="670">
        <v>32014</v>
      </c>
      <c r="M78" s="667">
        <v>21</v>
      </c>
      <c r="O78" s="671">
        <v>0</v>
      </c>
      <c r="P78" s="671">
        <v>0</v>
      </c>
      <c r="Q78" s="671">
        <v>4</v>
      </c>
      <c r="R78" s="671">
        <v>1</v>
      </c>
      <c r="S78" s="671">
        <v>0</v>
      </c>
      <c r="T78" s="671">
        <v>0</v>
      </c>
      <c r="U78" s="671">
        <v>0</v>
      </c>
      <c r="V78" s="671">
        <v>0</v>
      </c>
      <c r="W78" s="671">
        <v>0</v>
      </c>
      <c r="X78" s="671">
        <v>0</v>
      </c>
      <c r="Y78" s="671">
        <v>0</v>
      </c>
      <c r="AB78" s="671">
        <v>6.1</v>
      </c>
      <c r="AE78" s="686">
        <v>2003</v>
      </c>
      <c r="AF78" s="685">
        <v>0</v>
      </c>
      <c r="AH78" s="671" t="s">
        <v>682</v>
      </c>
      <c r="AJ78" s="671">
        <v>3</v>
      </c>
      <c r="AK78" s="671">
        <v>1</v>
      </c>
      <c r="AL78" s="671">
        <v>1</v>
      </c>
      <c r="AM78" s="667" t="s">
        <v>683</v>
      </c>
      <c r="AN78" s="667" t="s">
        <v>684</v>
      </c>
    </row>
    <row r="79" spans="1:40" ht="68.25" customHeight="1">
      <c r="A79" s="666" t="s">
        <v>608</v>
      </c>
      <c r="B79" s="666" t="s">
        <v>609</v>
      </c>
      <c r="C79" s="666" t="s">
        <v>465</v>
      </c>
      <c r="D79" s="666">
        <v>23</v>
      </c>
      <c r="E79" s="667" t="s">
        <v>158</v>
      </c>
      <c r="F79" s="668">
        <v>90390</v>
      </c>
      <c r="G79" s="668">
        <v>106470</v>
      </c>
      <c r="H79" s="668">
        <v>42293</v>
      </c>
      <c r="I79" s="666">
        <v>5717184</v>
      </c>
      <c r="J79" s="669">
        <v>0.64</v>
      </c>
      <c r="K79" s="669">
        <v>0.3</v>
      </c>
      <c r="L79" s="670">
        <v>32015</v>
      </c>
      <c r="M79" s="667">
        <v>21</v>
      </c>
      <c r="O79" s="671">
        <v>2</v>
      </c>
      <c r="P79" s="671">
        <v>0</v>
      </c>
      <c r="Q79" s="671">
        <v>6</v>
      </c>
      <c r="R79" s="671">
        <v>1</v>
      </c>
      <c r="S79" s="671">
        <v>0</v>
      </c>
      <c r="T79" s="671">
        <v>0</v>
      </c>
      <c r="U79" s="671">
        <v>0</v>
      </c>
      <c r="V79" s="671">
        <v>0</v>
      </c>
      <c r="W79" s="671">
        <v>0</v>
      </c>
      <c r="X79" s="671">
        <v>0</v>
      </c>
      <c r="Y79" s="671">
        <v>1</v>
      </c>
      <c r="AB79" s="671">
        <v>6.1</v>
      </c>
      <c r="AE79" s="686">
        <v>2003</v>
      </c>
      <c r="AF79" s="685">
        <v>0</v>
      </c>
      <c r="AG79" s="686"/>
      <c r="AH79" s="681" t="s">
        <v>1897</v>
      </c>
      <c r="AI79" s="681"/>
      <c r="AJ79" s="672">
        <v>3</v>
      </c>
      <c r="AK79" s="672">
        <v>1</v>
      </c>
      <c r="AL79" s="672">
        <v>1</v>
      </c>
      <c r="AM79" s="667" t="s">
        <v>234</v>
      </c>
      <c r="AN79" s="667" t="s">
        <v>626</v>
      </c>
    </row>
    <row r="80" spans="1:40" ht="68.25" customHeight="1">
      <c r="A80" s="666" t="s">
        <v>608</v>
      </c>
      <c r="B80" s="666" t="s">
        <v>609</v>
      </c>
      <c r="C80" s="666" t="s">
        <v>465</v>
      </c>
      <c r="D80" s="666">
        <v>23</v>
      </c>
      <c r="E80" s="667" t="s">
        <v>158</v>
      </c>
      <c r="F80" s="668">
        <v>90390</v>
      </c>
      <c r="G80" s="668">
        <v>106470</v>
      </c>
      <c r="H80" s="668">
        <v>42293</v>
      </c>
      <c r="I80" s="666">
        <v>5717184</v>
      </c>
      <c r="J80" s="669">
        <v>0.64</v>
      </c>
      <c r="K80" s="669">
        <v>0.3</v>
      </c>
      <c r="L80" s="670">
        <v>32016</v>
      </c>
      <c r="M80" s="667">
        <v>21</v>
      </c>
      <c r="O80" s="671">
        <v>2</v>
      </c>
      <c r="P80" s="671">
        <v>0</v>
      </c>
      <c r="Q80" s="671">
        <v>3</v>
      </c>
      <c r="R80" s="671">
        <v>1</v>
      </c>
      <c r="S80" s="671">
        <v>0</v>
      </c>
      <c r="T80" s="671">
        <v>0</v>
      </c>
      <c r="U80" s="671">
        <v>0</v>
      </c>
      <c r="V80" s="671">
        <v>0</v>
      </c>
      <c r="W80" s="671">
        <v>0</v>
      </c>
      <c r="X80" s="671">
        <v>0</v>
      </c>
      <c r="Y80" s="671">
        <v>1</v>
      </c>
      <c r="AB80" s="671">
        <v>6.1</v>
      </c>
      <c r="AE80" s="686">
        <v>2003</v>
      </c>
      <c r="AF80" s="685">
        <v>0</v>
      </c>
      <c r="AH80" s="681" t="s">
        <v>1898</v>
      </c>
      <c r="AI80" s="681"/>
      <c r="AJ80" s="672">
        <v>3</v>
      </c>
      <c r="AK80" s="672">
        <v>1</v>
      </c>
      <c r="AL80" s="672">
        <v>1</v>
      </c>
      <c r="AM80" s="667" t="s">
        <v>234</v>
      </c>
      <c r="AN80" s="667" t="s">
        <v>626</v>
      </c>
    </row>
    <row r="81" spans="1:40" ht="68.25" customHeight="1">
      <c r="A81" s="666" t="s">
        <v>608</v>
      </c>
      <c r="B81" s="666" t="s">
        <v>609</v>
      </c>
      <c r="C81" s="666" t="s">
        <v>465</v>
      </c>
      <c r="D81" s="666">
        <v>23</v>
      </c>
      <c r="E81" s="667" t="s">
        <v>158</v>
      </c>
      <c r="F81" s="668">
        <v>90390</v>
      </c>
      <c r="G81" s="668">
        <v>106470</v>
      </c>
      <c r="H81" s="668">
        <v>42293</v>
      </c>
      <c r="I81" s="666">
        <v>5717184</v>
      </c>
      <c r="J81" s="669">
        <v>0.64</v>
      </c>
      <c r="K81" s="669">
        <v>0.3</v>
      </c>
      <c r="L81" s="670">
        <v>32017</v>
      </c>
      <c r="M81" s="667">
        <v>21</v>
      </c>
      <c r="O81" s="671">
        <v>0</v>
      </c>
      <c r="P81" s="671">
        <v>0</v>
      </c>
      <c r="Q81" s="671">
        <v>4</v>
      </c>
      <c r="R81" s="671">
        <v>1</v>
      </c>
      <c r="S81" s="671">
        <v>0</v>
      </c>
      <c r="T81" s="671">
        <v>0</v>
      </c>
      <c r="U81" s="671">
        <v>0</v>
      </c>
      <c r="V81" s="671">
        <v>0</v>
      </c>
      <c r="W81" s="671">
        <v>0</v>
      </c>
      <c r="X81" s="671">
        <v>0</v>
      </c>
      <c r="Y81" s="671">
        <v>1</v>
      </c>
      <c r="AB81" s="671">
        <v>6.1</v>
      </c>
      <c r="AE81" s="671">
        <v>2023</v>
      </c>
      <c r="AF81" s="672">
        <v>1</v>
      </c>
      <c r="AH81" s="671" t="s">
        <v>1899</v>
      </c>
      <c r="AJ81" s="671">
        <v>3</v>
      </c>
      <c r="AK81" s="671">
        <v>1</v>
      </c>
      <c r="AL81" s="671">
        <v>1</v>
      </c>
      <c r="AM81" s="667" t="s">
        <v>234</v>
      </c>
      <c r="AN81" s="667" t="s">
        <v>626</v>
      </c>
    </row>
    <row r="82" spans="1:40" ht="68.25" customHeight="1">
      <c r="A82" s="666" t="s">
        <v>608</v>
      </c>
      <c r="B82" s="666" t="s">
        <v>609</v>
      </c>
      <c r="C82" s="666" t="s">
        <v>465</v>
      </c>
      <c r="D82" s="666">
        <v>23</v>
      </c>
      <c r="E82" s="667" t="s">
        <v>158</v>
      </c>
      <c r="F82" s="668">
        <v>90390</v>
      </c>
      <c r="G82" s="668">
        <v>106470</v>
      </c>
      <c r="H82" s="668">
        <v>42293</v>
      </c>
      <c r="I82" s="666">
        <v>5717184</v>
      </c>
      <c r="J82" s="669">
        <v>0.64</v>
      </c>
      <c r="K82" s="669">
        <v>0.3</v>
      </c>
      <c r="L82" s="670">
        <v>32018</v>
      </c>
      <c r="M82" s="667">
        <v>21</v>
      </c>
      <c r="O82" s="671">
        <v>2</v>
      </c>
      <c r="P82" s="671">
        <v>0</v>
      </c>
      <c r="Q82" s="671">
        <v>3</v>
      </c>
      <c r="R82" s="671">
        <v>1</v>
      </c>
      <c r="S82" s="671">
        <v>0</v>
      </c>
      <c r="T82" s="671">
        <v>0</v>
      </c>
      <c r="U82" s="671">
        <v>0</v>
      </c>
      <c r="V82" s="671">
        <v>0</v>
      </c>
      <c r="W82" s="671">
        <v>0</v>
      </c>
      <c r="X82" s="671">
        <v>0</v>
      </c>
      <c r="Y82" s="671">
        <v>1</v>
      </c>
      <c r="AB82" s="671">
        <v>6.1</v>
      </c>
      <c r="AE82" s="671">
        <v>2003</v>
      </c>
      <c r="AF82" s="672">
        <v>0</v>
      </c>
      <c r="AH82" s="671" t="s">
        <v>1900</v>
      </c>
      <c r="AJ82" s="671">
        <v>3</v>
      </c>
      <c r="AK82" s="671">
        <v>1</v>
      </c>
      <c r="AL82" s="671">
        <v>1</v>
      </c>
      <c r="AM82" s="667" t="s">
        <v>234</v>
      </c>
      <c r="AN82" s="667" t="s">
        <v>626</v>
      </c>
    </row>
    <row r="83" spans="1:40" ht="68.25" customHeight="1">
      <c r="A83" s="666" t="s">
        <v>608</v>
      </c>
      <c r="B83" s="666" t="s">
        <v>609</v>
      </c>
      <c r="C83" s="666" t="s">
        <v>465</v>
      </c>
      <c r="D83" s="666">
        <v>23</v>
      </c>
      <c r="E83" s="667" t="s">
        <v>158</v>
      </c>
      <c r="F83" s="668">
        <v>90390</v>
      </c>
      <c r="G83" s="668">
        <v>106470</v>
      </c>
      <c r="H83" s="668">
        <v>42293</v>
      </c>
      <c r="I83" s="666">
        <v>5717184</v>
      </c>
      <c r="J83" s="669">
        <v>0.64</v>
      </c>
      <c r="K83" s="669">
        <v>0.3</v>
      </c>
      <c r="L83" s="670">
        <v>32019</v>
      </c>
      <c r="M83" s="667">
        <v>21</v>
      </c>
      <c r="O83" s="671">
        <v>0</v>
      </c>
      <c r="P83" s="671">
        <v>0</v>
      </c>
      <c r="Q83" s="671">
        <v>6</v>
      </c>
      <c r="R83" s="671">
        <v>1</v>
      </c>
      <c r="S83" s="671">
        <v>0</v>
      </c>
      <c r="T83" s="671">
        <v>0</v>
      </c>
      <c r="U83" s="671">
        <v>0</v>
      </c>
      <c r="V83" s="671">
        <v>0</v>
      </c>
      <c r="W83" s="671">
        <v>0</v>
      </c>
      <c r="X83" s="671">
        <v>0</v>
      </c>
      <c r="Y83" s="671">
        <v>1</v>
      </c>
      <c r="AB83" s="671">
        <v>6.1</v>
      </c>
      <c r="AE83" s="671">
        <v>2003</v>
      </c>
      <c r="AF83" s="672">
        <v>0</v>
      </c>
      <c r="AH83" s="671" t="s">
        <v>1901</v>
      </c>
      <c r="AJ83" s="671">
        <v>3</v>
      </c>
      <c r="AK83" s="671">
        <v>1</v>
      </c>
      <c r="AL83" s="671">
        <v>1</v>
      </c>
      <c r="AM83" s="667" t="s">
        <v>234</v>
      </c>
      <c r="AN83" s="667" t="s">
        <v>621</v>
      </c>
    </row>
    <row r="84" spans="1:40" ht="68.25" customHeight="1">
      <c r="A84" s="666" t="s">
        <v>608</v>
      </c>
      <c r="B84" s="666" t="s">
        <v>609</v>
      </c>
      <c r="C84" s="666" t="s">
        <v>465</v>
      </c>
      <c r="D84" s="666">
        <v>23</v>
      </c>
      <c r="E84" s="667" t="s">
        <v>158</v>
      </c>
      <c r="F84" s="668">
        <v>90390</v>
      </c>
      <c r="G84" s="668">
        <v>106470</v>
      </c>
      <c r="H84" s="668">
        <v>42293</v>
      </c>
      <c r="I84" s="666">
        <v>5717184</v>
      </c>
      <c r="J84" s="669">
        <v>0.64</v>
      </c>
      <c r="K84" s="669">
        <v>0.3</v>
      </c>
      <c r="L84" s="670">
        <v>32020</v>
      </c>
      <c r="M84" s="667">
        <v>21</v>
      </c>
      <c r="O84" s="671">
        <v>0</v>
      </c>
      <c r="P84" s="671">
        <v>0</v>
      </c>
      <c r="Q84" s="671">
        <v>5</v>
      </c>
      <c r="R84" s="671">
        <v>0</v>
      </c>
      <c r="S84" s="671">
        <v>1</v>
      </c>
      <c r="T84" s="671">
        <v>0</v>
      </c>
      <c r="U84" s="671">
        <v>0</v>
      </c>
      <c r="V84" s="671">
        <v>0</v>
      </c>
      <c r="W84" s="671">
        <v>0</v>
      </c>
      <c r="X84" s="671">
        <v>0</v>
      </c>
      <c r="Y84" s="671">
        <v>1</v>
      </c>
      <c r="AB84" s="671">
        <v>6.1</v>
      </c>
      <c r="AE84" s="671">
        <v>2021</v>
      </c>
      <c r="AF84" s="672">
        <v>1</v>
      </c>
      <c r="AH84" s="674" t="s">
        <v>1902</v>
      </c>
      <c r="AI84" s="674"/>
      <c r="AJ84" s="674">
        <v>3</v>
      </c>
      <c r="AK84" s="674">
        <v>1</v>
      </c>
      <c r="AL84" s="674">
        <v>1</v>
      </c>
      <c r="AM84" s="667" t="s">
        <v>234</v>
      </c>
      <c r="AN84" s="667" t="s">
        <v>635</v>
      </c>
    </row>
    <row r="85" spans="1:40" ht="68.25" customHeight="1">
      <c r="A85" s="666" t="s">
        <v>608</v>
      </c>
      <c r="B85" s="666" t="s">
        <v>609</v>
      </c>
      <c r="C85" s="666" t="s">
        <v>465</v>
      </c>
      <c r="D85" s="666">
        <v>23</v>
      </c>
      <c r="E85" s="667" t="s">
        <v>158</v>
      </c>
      <c r="F85" s="668">
        <v>90390</v>
      </c>
      <c r="G85" s="668">
        <v>106470</v>
      </c>
      <c r="H85" s="668">
        <v>42293</v>
      </c>
      <c r="I85" s="666">
        <v>5717184</v>
      </c>
      <c r="J85" s="669">
        <v>0.64</v>
      </c>
      <c r="K85" s="669">
        <v>0.3</v>
      </c>
      <c r="L85" s="670">
        <v>32021</v>
      </c>
      <c r="M85" s="667">
        <v>21</v>
      </c>
      <c r="O85" s="671">
        <v>0</v>
      </c>
      <c r="P85" s="671">
        <v>0</v>
      </c>
      <c r="Q85" s="671">
        <v>8</v>
      </c>
      <c r="R85" s="671">
        <v>0</v>
      </c>
      <c r="S85" s="671">
        <v>1</v>
      </c>
      <c r="T85" s="671">
        <v>0</v>
      </c>
      <c r="U85" s="671">
        <v>0</v>
      </c>
      <c r="V85" s="671">
        <v>0</v>
      </c>
      <c r="W85" s="671">
        <v>0</v>
      </c>
      <c r="X85" s="671">
        <v>1</v>
      </c>
      <c r="Y85" s="671">
        <v>1</v>
      </c>
      <c r="AB85" s="671">
        <v>6.1</v>
      </c>
      <c r="AE85" s="671">
        <v>2003</v>
      </c>
      <c r="AF85" s="672">
        <v>0</v>
      </c>
      <c r="AH85" s="671" t="s">
        <v>1903</v>
      </c>
      <c r="AJ85" s="671">
        <v>3</v>
      </c>
      <c r="AK85" s="671">
        <v>1</v>
      </c>
      <c r="AL85" s="671">
        <v>1</v>
      </c>
      <c r="AM85" s="667" t="s">
        <v>234</v>
      </c>
      <c r="AN85" s="667" t="s">
        <v>635</v>
      </c>
    </row>
    <row r="86" spans="1:40" ht="68.25" customHeight="1">
      <c r="A86" s="666" t="s">
        <v>608</v>
      </c>
      <c r="B86" s="666" t="s">
        <v>609</v>
      </c>
      <c r="C86" s="666" t="s">
        <v>465</v>
      </c>
      <c r="D86" s="666">
        <v>23</v>
      </c>
      <c r="E86" s="667" t="s">
        <v>158</v>
      </c>
      <c r="F86" s="668">
        <v>90390</v>
      </c>
      <c r="G86" s="668">
        <v>106470</v>
      </c>
      <c r="H86" s="668">
        <v>42293</v>
      </c>
      <c r="I86" s="666">
        <v>5717184</v>
      </c>
      <c r="J86" s="669">
        <v>0.64</v>
      </c>
      <c r="K86" s="669">
        <v>0.3</v>
      </c>
      <c r="L86" s="670">
        <v>32022</v>
      </c>
      <c r="M86" s="667">
        <v>21</v>
      </c>
      <c r="O86" s="671">
        <v>0</v>
      </c>
      <c r="P86" s="671">
        <v>0</v>
      </c>
      <c r="Q86" s="671">
        <v>9</v>
      </c>
      <c r="R86" s="671">
        <v>1</v>
      </c>
      <c r="S86" s="671">
        <v>0</v>
      </c>
      <c r="T86" s="671">
        <v>0</v>
      </c>
      <c r="U86" s="671">
        <v>0</v>
      </c>
      <c r="V86" s="671">
        <v>0</v>
      </c>
      <c r="W86" s="671">
        <v>0</v>
      </c>
      <c r="X86" s="671">
        <v>1</v>
      </c>
      <c r="Y86" s="671">
        <v>1</v>
      </c>
      <c r="AB86" s="671">
        <v>6.1</v>
      </c>
      <c r="AE86" s="671">
        <v>2003</v>
      </c>
      <c r="AF86" s="672">
        <v>0</v>
      </c>
      <c r="AH86" s="674" t="s">
        <v>1574</v>
      </c>
      <c r="AI86" s="674"/>
      <c r="AJ86" s="674">
        <v>3</v>
      </c>
      <c r="AK86" s="674">
        <v>1</v>
      </c>
      <c r="AL86" s="674">
        <v>1</v>
      </c>
      <c r="AM86" s="667" t="s">
        <v>234</v>
      </c>
      <c r="AN86" s="667" t="s">
        <v>635</v>
      </c>
    </row>
    <row r="87" spans="1:40" ht="68.25" customHeight="1">
      <c r="A87" s="666" t="s">
        <v>608</v>
      </c>
      <c r="B87" s="666" t="s">
        <v>609</v>
      </c>
      <c r="C87" s="666" t="s">
        <v>465</v>
      </c>
      <c r="D87" s="666">
        <v>23</v>
      </c>
      <c r="E87" s="667" t="s">
        <v>158</v>
      </c>
      <c r="F87" s="668">
        <v>90390</v>
      </c>
      <c r="G87" s="668">
        <v>106470</v>
      </c>
      <c r="H87" s="668">
        <v>42293</v>
      </c>
      <c r="I87" s="666">
        <v>5717184</v>
      </c>
      <c r="J87" s="669">
        <v>0.64</v>
      </c>
      <c r="K87" s="669">
        <v>0.3</v>
      </c>
      <c r="L87" s="670">
        <v>32023</v>
      </c>
      <c r="M87" s="667">
        <v>21</v>
      </c>
      <c r="O87" s="671">
        <v>0</v>
      </c>
      <c r="P87" s="671">
        <v>0</v>
      </c>
      <c r="Q87" s="671">
        <v>3</v>
      </c>
      <c r="R87" s="671">
        <v>1</v>
      </c>
      <c r="S87" s="671">
        <v>0</v>
      </c>
      <c r="T87" s="671">
        <v>0</v>
      </c>
      <c r="U87" s="671">
        <v>0</v>
      </c>
      <c r="V87" s="671">
        <v>0</v>
      </c>
      <c r="W87" s="671">
        <v>0</v>
      </c>
      <c r="X87" s="671">
        <v>1</v>
      </c>
      <c r="Y87" s="671">
        <v>0</v>
      </c>
      <c r="AB87" s="671">
        <v>6.1</v>
      </c>
      <c r="AE87" s="671">
        <v>2003</v>
      </c>
      <c r="AF87" s="672">
        <v>0</v>
      </c>
      <c r="AH87" s="671" t="s">
        <v>1904</v>
      </c>
      <c r="AJ87" s="671">
        <v>3</v>
      </c>
      <c r="AK87" s="671">
        <v>1</v>
      </c>
      <c r="AL87" s="671">
        <v>1</v>
      </c>
      <c r="AM87" s="667" t="s">
        <v>234</v>
      </c>
      <c r="AN87" s="667" t="s">
        <v>635</v>
      </c>
    </row>
    <row r="88" spans="1:40" ht="68.25" customHeight="1">
      <c r="A88" s="666" t="s">
        <v>608</v>
      </c>
      <c r="B88" s="666" t="s">
        <v>609</v>
      </c>
      <c r="C88" s="666" t="s">
        <v>465</v>
      </c>
      <c r="D88" s="666">
        <v>23</v>
      </c>
      <c r="E88" s="667" t="s">
        <v>158</v>
      </c>
      <c r="F88" s="668">
        <v>90390</v>
      </c>
      <c r="G88" s="668">
        <v>106470</v>
      </c>
      <c r="H88" s="668">
        <v>42293</v>
      </c>
      <c r="I88" s="666">
        <v>5717184</v>
      </c>
      <c r="J88" s="669">
        <v>0.64</v>
      </c>
      <c r="K88" s="669">
        <v>0.3</v>
      </c>
      <c r="L88" s="670">
        <v>32024</v>
      </c>
      <c r="M88" s="667">
        <v>21</v>
      </c>
      <c r="O88" s="671">
        <v>0</v>
      </c>
      <c r="P88" s="671">
        <v>0</v>
      </c>
      <c r="Q88" s="671">
        <v>5</v>
      </c>
      <c r="R88" s="671">
        <v>1</v>
      </c>
      <c r="S88" s="671">
        <v>1</v>
      </c>
      <c r="T88" s="671">
        <v>0</v>
      </c>
      <c r="U88" s="671">
        <v>0</v>
      </c>
      <c r="V88" s="671">
        <v>0</v>
      </c>
      <c r="W88" s="671">
        <v>0</v>
      </c>
      <c r="X88" s="671">
        <v>0</v>
      </c>
      <c r="Y88" s="671">
        <v>1</v>
      </c>
      <c r="AB88" s="671">
        <v>6.1</v>
      </c>
      <c r="AH88" s="674" t="s">
        <v>1905</v>
      </c>
      <c r="AI88" s="674"/>
      <c r="AJ88" s="674">
        <v>3</v>
      </c>
      <c r="AK88" s="674">
        <v>1</v>
      </c>
      <c r="AL88" s="674">
        <v>1</v>
      </c>
      <c r="AM88" s="667" t="s">
        <v>234</v>
      </c>
      <c r="AN88" s="667" t="s">
        <v>616</v>
      </c>
    </row>
    <row r="89" spans="1:40" ht="68.25" customHeight="1">
      <c r="A89" s="666" t="s">
        <v>608</v>
      </c>
      <c r="B89" s="666" t="s">
        <v>609</v>
      </c>
      <c r="C89" s="666" t="s">
        <v>465</v>
      </c>
      <c r="D89" s="666">
        <v>23</v>
      </c>
      <c r="E89" s="667" t="s">
        <v>158</v>
      </c>
      <c r="F89" s="668">
        <v>90390</v>
      </c>
      <c r="G89" s="668">
        <v>106470</v>
      </c>
      <c r="H89" s="668">
        <v>42293</v>
      </c>
      <c r="I89" s="666">
        <v>5717184</v>
      </c>
      <c r="J89" s="669">
        <v>0.64</v>
      </c>
      <c r="K89" s="669">
        <v>0.3</v>
      </c>
      <c r="L89" s="670">
        <v>32025</v>
      </c>
      <c r="M89" s="667">
        <v>21</v>
      </c>
      <c r="O89" s="671">
        <v>0</v>
      </c>
      <c r="P89" s="671">
        <v>0</v>
      </c>
      <c r="Q89" s="671">
        <v>5</v>
      </c>
      <c r="R89" s="671">
        <v>1</v>
      </c>
      <c r="S89" s="671">
        <v>1</v>
      </c>
      <c r="T89" s="671">
        <v>0</v>
      </c>
      <c r="U89" s="671">
        <v>0</v>
      </c>
      <c r="V89" s="671">
        <v>0</v>
      </c>
      <c r="W89" s="671">
        <v>0</v>
      </c>
      <c r="X89" s="671">
        <v>0</v>
      </c>
      <c r="Y89" s="671">
        <v>1</v>
      </c>
      <c r="AB89" s="671">
        <v>6.1</v>
      </c>
      <c r="AE89" s="671">
        <v>2003</v>
      </c>
      <c r="AF89" s="672">
        <v>0</v>
      </c>
      <c r="AH89" s="674" t="s">
        <v>1906</v>
      </c>
      <c r="AI89" s="674"/>
      <c r="AJ89" s="674">
        <v>3</v>
      </c>
      <c r="AK89" s="674">
        <v>1</v>
      </c>
      <c r="AL89" s="674">
        <v>1</v>
      </c>
      <c r="AM89" s="667" t="s">
        <v>234</v>
      </c>
      <c r="AN89" s="667" t="s">
        <v>616</v>
      </c>
    </row>
    <row r="90" spans="1:40" ht="68.25" customHeight="1">
      <c r="A90" s="666" t="s">
        <v>608</v>
      </c>
      <c r="B90" s="666" t="s">
        <v>609</v>
      </c>
      <c r="C90" s="666" t="s">
        <v>465</v>
      </c>
      <c r="D90" s="666">
        <v>23</v>
      </c>
      <c r="E90" s="667" t="s">
        <v>158</v>
      </c>
      <c r="F90" s="668">
        <v>90390</v>
      </c>
      <c r="G90" s="668">
        <v>106470</v>
      </c>
      <c r="H90" s="668">
        <v>42293</v>
      </c>
      <c r="I90" s="666">
        <v>5717184</v>
      </c>
      <c r="J90" s="669">
        <v>0.64</v>
      </c>
      <c r="K90" s="669">
        <v>0.3</v>
      </c>
      <c r="L90" s="670">
        <v>32026</v>
      </c>
      <c r="M90" s="667">
        <v>21</v>
      </c>
      <c r="O90" s="671">
        <v>0</v>
      </c>
      <c r="P90" s="671">
        <v>0</v>
      </c>
      <c r="Q90" s="671">
        <v>5</v>
      </c>
      <c r="R90" s="671">
        <v>1</v>
      </c>
      <c r="S90" s="671">
        <v>1</v>
      </c>
      <c r="T90" s="671">
        <v>0</v>
      </c>
      <c r="U90" s="671">
        <v>0</v>
      </c>
      <c r="V90" s="671">
        <v>0</v>
      </c>
      <c r="W90" s="671">
        <v>0</v>
      </c>
      <c r="X90" s="671">
        <v>0</v>
      </c>
      <c r="Y90" s="671">
        <v>0</v>
      </c>
      <c r="AB90" s="671">
        <v>6.1</v>
      </c>
      <c r="AE90" s="671">
        <v>2021</v>
      </c>
      <c r="AF90" s="672">
        <v>1</v>
      </c>
      <c r="AH90" s="674" t="s">
        <v>1907</v>
      </c>
      <c r="AI90" s="674"/>
      <c r="AJ90" s="674">
        <v>3</v>
      </c>
      <c r="AK90" s="674">
        <v>1</v>
      </c>
      <c r="AL90" s="674">
        <v>1</v>
      </c>
      <c r="AM90" s="667" t="s">
        <v>234</v>
      </c>
      <c r="AN90" s="667" t="s">
        <v>616</v>
      </c>
    </row>
    <row r="91" spans="1:40" ht="68.25" customHeight="1">
      <c r="A91" s="666" t="s">
        <v>608</v>
      </c>
      <c r="B91" s="666" t="s">
        <v>609</v>
      </c>
      <c r="C91" s="666" t="s">
        <v>465</v>
      </c>
      <c r="D91" s="666">
        <v>23</v>
      </c>
      <c r="E91" s="667" t="s">
        <v>158</v>
      </c>
      <c r="F91" s="668">
        <v>90390</v>
      </c>
      <c r="G91" s="668">
        <v>106470</v>
      </c>
      <c r="H91" s="668">
        <v>42293</v>
      </c>
      <c r="I91" s="666">
        <v>5717184</v>
      </c>
      <c r="J91" s="669">
        <v>0.64</v>
      </c>
      <c r="K91" s="669">
        <v>0.3</v>
      </c>
      <c r="L91" s="670">
        <v>32027</v>
      </c>
      <c r="M91" s="667">
        <v>21</v>
      </c>
      <c r="O91" s="671">
        <v>0</v>
      </c>
      <c r="P91" s="671">
        <v>0</v>
      </c>
      <c r="Q91" s="671">
        <v>1</v>
      </c>
      <c r="R91" s="671">
        <v>1</v>
      </c>
      <c r="S91" s="671">
        <v>1</v>
      </c>
      <c r="T91" s="671">
        <v>0</v>
      </c>
      <c r="U91" s="671">
        <v>0</v>
      </c>
      <c r="V91" s="671">
        <v>0</v>
      </c>
      <c r="W91" s="671">
        <v>0</v>
      </c>
      <c r="X91" s="671">
        <v>0</v>
      </c>
      <c r="Y91" s="671">
        <v>1</v>
      </c>
      <c r="AB91" s="671">
        <v>6.1</v>
      </c>
      <c r="AE91" s="671">
        <v>2003</v>
      </c>
      <c r="AF91" s="672">
        <v>0</v>
      </c>
      <c r="AH91" s="674" t="s">
        <v>1908</v>
      </c>
      <c r="AI91" s="674"/>
      <c r="AJ91" s="674">
        <v>3</v>
      </c>
      <c r="AK91" s="674">
        <v>1</v>
      </c>
      <c r="AL91" s="674">
        <v>1</v>
      </c>
      <c r="AM91" s="667" t="s">
        <v>234</v>
      </c>
      <c r="AN91" s="667" t="s">
        <v>616</v>
      </c>
    </row>
    <row r="92" spans="1:40" ht="68.25" customHeight="1">
      <c r="A92" s="666" t="s">
        <v>608</v>
      </c>
      <c r="B92" s="666" t="s">
        <v>609</v>
      </c>
      <c r="C92" s="666" t="s">
        <v>465</v>
      </c>
      <c r="D92" s="666">
        <v>23</v>
      </c>
      <c r="E92" s="667" t="s">
        <v>158</v>
      </c>
      <c r="F92" s="668">
        <v>90390</v>
      </c>
      <c r="G92" s="668">
        <v>106470</v>
      </c>
      <c r="H92" s="668">
        <v>42293</v>
      </c>
      <c r="I92" s="666">
        <v>5717184</v>
      </c>
      <c r="J92" s="669">
        <v>0.64</v>
      </c>
      <c r="K92" s="669">
        <v>0.3</v>
      </c>
      <c r="L92" s="670">
        <v>32028</v>
      </c>
      <c r="M92" s="667">
        <v>21</v>
      </c>
      <c r="O92" s="671">
        <v>1</v>
      </c>
      <c r="P92" s="671">
        <v>0</v>
      </c>
      <c r="Q92" s="671">
        <v>0</v>
      </c>
      <c r="R92" s="671">
        <v>0</v>
      </c>
      <c r="S92" s="671">
        <v>0</v>
      </c>
      <c r="T92" s="671">
        <v>1</v>
      </c>
      <c r="U92" s="671">
        <v>0</v>
      </c>
      <c r="V92" s="671">
        <v>0</v>
      </c>
      <c r="W92" s="671">
        <v>0</v>
      </c>
      <c r="X92" s="671">
        <v>0</v>
      </c>
      <c r="Y92" s="671">
        <v>0</v>
      </c>
      <c r="AB92" s="671">
        <v>6.1</v>
      </c>
      <c r="AE92" s="671">
        <v>2017</v>
      </c>
      <c r="AF92" s="672">
        <v>0</v>
      </c>
      <c r="AH92" s="674" t="s">
        <v>1590</v>
      </c>
      <c r="AI92" s="674"/>
      <c r="AJ92" s="674">
        <v>3</v>
      </c>
      <c r="AK92" s="674">
        <v>1</v>
      </c>
      <c r="AL92" s="674">
        <v>1</v>
      </c>
      <c r="AM92" s="667" t="s">
        <v>693</v>
      </c>
      <c r="AN92" s="667" t="s">
        <v>616</v>
      </c>
    </row>
    <row r="93" spans="1:40" ht="68.25" customHeight="1">
      <c r="A93" s="666" t="s">
        <v>608</v>
      </c>
      <c r="B93" s="666" t="s">
        <v>609</v>
      </c>
      <c r="C93" s="666" t="s">
        <v>465</v>
      </c>
      <c r="D93" s="666">
        <v>23</v>
      </c>
      <c r="E93" s="667" t="s">
        <v>158</v>
      </c>
      <c r="F93" s="668">
        <v>90390</v>
      </c>
      <c r="G93" s="668">
        <v>106470</v>
      </c>
      <c r="H93" s="668">
        <v>42293</v>
      </c>
      <c r="I93" s="666">
        <v>5717184</v>
      </c>
      <c r="J93" s="669">
        <v>0.64</v>
      </c>
      <c r="K93" s="669">
        <v>0.3</v>
      </c>
      <c r="L93" s="670">
        <v>32029</v>
      </c>
      <c r="M93" s="667">
        <v>21</v>
      </c>
      <c r="O93" s="671">
        <v>0</v>
      </c>
      <c r="P93" s="671">
        <v>0</v>
      </c>
      <c r="Q93" s="671">
        <v>0</v>
      </c>
      <c r="R93" s="671">
        <v>0</v>
      </c>
      <c r="S93" s="671">
        <v>0</v>
      </c>
      <c r="T93" s="671">
        <v>0</v>
      </c>
      <c r="U93" s="671">
        <v>0</v>
      </c>
      <c r="V93" s="671">
        <v>1</v>
      </c>
      <c r="W93" s="671">
        <v>0</v>
      </c>
      <c r="X93" s="671">
        <v>0</v>
      </c>
      <c r="Y93" s="671">
        <v>0</v>
      </c>
      <c r="AB93" s="671">
        <v>6.1</v>
      </c>
      <c r="AE93" s="671">
        <v>2017</v>
      </c>
      <c r="AF93" s="672">
        <v>0</v>
      </c>
      <c r="AH93" s="674" t="s">
        <v>614</v>
      </c>
      <c r="AI93" s="674"/>
      <c r="AJ93" s="674">
        <v>3</v>
      </c>
      <c r="AK93" s="674">
        <v>1</v>
      </c>
      <c r="AL93" s="674">
        <v>1</v>
      </c>
      <c r="AM93" s="667" t="s">
        <v>615</v>
      </c>
      <c r="AN93" s="667" t="s">
        <v>616</v>
      </c>
    </row>
    <row r="94" spans="1:40" ht="68.25" customHeight="1">
      <c r="A94" s="666" t="s">
        <v>608</v>
      </c>
      <c r="B94" s="666" t="s">
        <v>609</v>
      </c>
      <c r="C94" s="666" t="s">
        <v>465</v>
      </c>
      <c r="D94" s="666">
        <v>23</v>
      </c>
      <c r="E94" s="667" t="s">
        <v>158</v>
      </c>
      <c r="F94" s="668">
        <v>90390</v>
      </c>
      <c r="G94" s="668">
        <v>106470</v>
      </c>
      <c r="H94" s="668">
        <v>42293</v>
      </c>
      <c r="I94" s="666">
        <v>5717184</v>
      </c>
      <c r="J94" s="669">
        <v>0.64</v>
      </c>
      <c r="K94" s="669">
        <v>0.3</v>
      </c>
      <c r="L94" s="670">
        <v>32030</v>
      </c>
      <c r="M94" s="667">
        <v>21</v>
      </c>
      <c r="O94" s="671">
        <v>2</v>
      </c>
      <c r="P94" s="671">
        <v>0</v>
      </c>
      <c r="Q94" s="671">
        <v>9</v>
      </c>
      <c r="R94" s="671">
        <v>1</v>
      </c>
      <c r="S94" s="671">
        <v>0</v>
      </c>
      <c r="T94" s="671">
        <v>0</v>
      </c>
      <c r="U94" s="671">
        <v>0</v>
      </c>
      <c r="V94" s="671">
        <v>0</v>
      </c>
      <c r="W94" s="671">
        <v>0</v>
      </c>
      <c r="X94" s="671">
        <v>0</v>
      </c>
      <c r="Y94" s="671">
        <v>1</v>
      </c>
      <c r="AB94" s="671">
        <v>6.1</v>
      </c>
      <c r="AE94" s="671">
        <v>2003</v>
      </c>
      <c r="AF94" s="672">
        <v>0</v>
      </c>
      <c r="AH94" s="674" t="s">
        <v>643</v>
      </c>
      <c r="AI94" s="674"/>
      <c r="AJ94" s="674">
        <v>3</v>
      </c>
      <c r="AK94" s="674">
        <v>2</v>
      </c>
      <c r="AL94" s="674">
        <v>1</v>
      </c>
      <c r="AM94" s="667" t="s">
        <v>644</v>
      </c>
      <c r="AN94" s="667" t="s">
        <v>645</v>
      </c>
    </row>
    <row r="95" spans="1:40" ht="68.25" customHeight="1">
      <c r="A95" s="666" t="s">
        <v>608</v>
      </c>
      <c r="B95" s="666" t="s">
        <v>609</v>
      </c>
      <c r="C95" s="666" t="s">
        <v>465</v>
      </c>
      <c r="D95" s="666">
        <v>23</v>
      </c>
      <c r="E95" s="667" t="s">
        <v>158</v>
      </c>
      <c r="F95" s="668">
        <v>90390</v>
      </c>
      <c r="G95" s="668">
        <v>106470</v>
      </c>
      <c r="H95" s="668">
        <v>42293</v>
      </c>
      <c r="I95" s="666">
        <v>5717184</v>
      </c>
      <c r="J95" s="669">
        <v>0.64</v>
      </c>
      <c r="K95" s="669">
        <v>0.3</v>
      </c>
      <c r="L95" s="670">
        <v>32031</v>
      </c>
      <c r="M95" s="667">
        <v>21</v>
      </c>
      <c r="O95" s="671">
        <v>1</v>
      </c>
      <c r="P95" s="671">
        <v>0</v>
      </c>
      <c r="Q95" s="671">
        <v>0</v>
      </c>
      <c r="R95" s="671">
        <v>0</v>
      </c>
      <c r="S95" s="671">
        <v>0</v>
      </c>
      <c r="T95" s="671">
        <v>1</v>
      </c>
      <c r="U95" s="671">
        <v>0</v>
      </c>
      <c r="V95" s="671">
        <v>0</v>
      </c>
      <c r="W95" s="671">
        <v>0</v>
      </c>
      <c r="X95" s="671">
        <v>0</v>
      </c>
      <c r="Y95" s="671">
        <v>1</v>
      </c>
      <c r="AB95" s="671">
        <v>6.1</v>
      </c>
      <c r="AE95" s="671">
        <v>2015</v>
      </c>
      <c r="AF95" s="672">
        <v>0</v>
      </c>
      <c r="AH95" s="671" t="s">
        <v>698</v>
      </c>
      <c r="AJ95" s="671">
        <v>3</v>
      </c>
      <c r="AK95" s="671">
        <v>1</v>
      </c>
      <c r="AL95" s="671">
        <v>1</v>
      </c>
      <c r="AM95" s="667" t="s">
        <v>699</v>
      </c>
      <c r="AN95" s="667" t="s">
        <v>616</v>
      </c>
    </row>
    <row r="96" spans="1:40" ht="68.25" customHeight="1">
      <c r="A96" s="666" t="s">
        <v>608</v>
      </c>
      <c r="B96" s="666" t="s">
        <v>609</v>
      </c>
      <c r="C96" s="666" t="s">
        <v>465</v>
      </c>
      <c r="D96" s="666">
        <v>23</v>
      </c>
      <c r="E96" s="667" t="s">
        <v>158</v>
      </c>
      <c r="F96" s="668">
        <v>90390</v>
      </c>
      <c r="G96" s="668">
        <v>106470</v>
      </c>
      <c r="H96" s="668">
        <v>42293</v>
      </c>
      <c r="I96" s="666">
        <v>5717184</v>
      </c>
      <c r="J96" s="669">
        <v>0.64</v>
      </c>
      <c r="K96" s="669">
        <v>0.3</v>
      </c>
      <c r="L96" s="670">
        <v>32032</v>
      </c>
      <c r="M96" s="667">
        <v>21</v>
      </c>
      <c r="O96" s="671">
        <v>0</v>
      </c>
      <c r="P96" s="671">
        <v>0</v>
      </c>
      <c r="Q96" s="671">
        <v>7</v>
      </c>
      <c r="R96" s="671">
        <v>1</v>
      </c>
      <c r="S96" s="671">
        <v>0</v>
      </c>
      <c r="T96" s="671">
        <v>0</v>
      </c>
      <c r="U96" s="671">
        <v>0</v>
      </c>
      <c r="V96" s="671">
        <v>0</v>
      </c>
      <c r="W96" s="671">
        <v>0</v>
      </c>
      <c r="X96" s="671">
        <v>1</v>
      </c>
      <c r="Y96" s="671">
        <v>0</v>
      </c>
      <c r="AB96" s="671">
        <v>6.1</v>
      </c>
      <c r="AE96" s="671">
        <v>2009</v>
      </c>
      <c r="AF96" s="672">
        <v>0</v>
      </c>
      <c r="AH96" s="674" t="s">
        <v>704</v>
      </c>
      <c r="AI96" s="674"/>
      <c r="AJ96" s="674">
        <v>3</v>
      </c>
      <c r="AK96" s="674">
        <v>1</v>
      </c>
      <c r="AL96" s="674">
        <v>1</v>
      </c>
      <c r="AM96" s="667" t="s">
        <v>234</v>
      </c>
      <c r="AN96" s="667" t="s">
        <v>705</v>
      </c>
    </row>
    <row r="97" spans="1:40" ht="68.25" customHeight="1">
      <c r="A97" s="666" t="s">
        <v>706</v>
      </c>
      <c r="B97" s="666" t="s">
        <v>707</v>
      </c>
      <c r="C97" s="666" t="s">
        <v>98</v>
      </c>
      <c r="D97" s="666">
        <v>24</v>
      </c>
      <c r="E97" s="667" t="s">
        <v>99</v>
      </c>
      <c r="F97" s="668">
        <v>48610</v>
      </c>
      <c r="G97" s="668">
        <v>74820</v>
      </c>
      <c r="H97" s="668">
        <v>37729</v>
      </c>
      <c r="I97" s="666">
        <v>2940057</v>
      </c>
      <c r="J97" s="669">
        <v>0.57999999999999996</v>
      </c>
      <c r="K97" s="669">
        <v>0.23</v>
      </c>
      <c r="L97" s="670">
        <v>29714</v>
      </c>
      <c r="M97" s="667">
        <v>1</v>
      </c>
      <c r="O97" s="671">
        <v>0</v>
      </c>
      <c r="P97" s="671">
        <v>0</v>
      </c>
      <c r="Q97" s="671">
        <v>0</v>
      </c>
      <c r="R97" s="671">
        <v>0</v>
      </c>
      <c r="S97" s="671">
        <v>0</v>
      </c>
      <c r="T97" s="671">
        <v>1</v>
      </c>
      <c r="U97" s="671">
        <v>0</v>
      </c>
      <c r="V97" s="671">
        <v>0</v>
      </c>
      <c r="W97" s="671">
        <v>0</v>
      </c>
      <c r="X97" s="671">
        <v>0</v>
      </c>
      <c r="Y97" s="671">
        <v>0</v>
      </c>
      <c r="AB97" s="671">
        <v>6.2</v>
      </c>
      <c r="AE97" s="671">
        <v>2021</v>
      </c>
      <c r="AF97" s="672">
        <v>1</v>
      </c>
      <c r="AG97" s="671" t="s">
        <v>712</v>
      </c>
      <c r="AH97" s="671" t="s">
        <v>1602</v>
      </c>
      <c r="AI97" s="671" t="s">
        <v>174</v>
      </c>
      <c r="AJ97" s="671">
        <v>3</v>
      </c>
      <c r="AK97" s="671">
        <v>1</v>
      </c>
      <c r="AL97" s="671">
        <v>1</v>
      </c>
      <c r="AM97" s="667" t="s">
        <v>234</v>
      </c>
      <c r="AN97" s="667" t="s">
        <v>714</v>
      </c>
    </row>
    <row r="98" spans="1:40" ht="68.25" customHeight="1">
      <c r="A98" s="666" t="s">
        <v>715</v>
      </c>
      <c r="B98" s="666" t="s">
        <v>716</v>
      </c>
      <c r="C98" s="666" t="s">
        <v>465</v>
      </c>
      <c r="D98" s="666">
        <v>25</v>
      </c>
      <c r="E98" s="667" t="s">
        <v>99</v>
      </c>
      <c r="F98" s="668">
        <v>71520</v>
      </c>
      <c r="G98" s="668">
        <v>81350</v>
      </c>
      <c r="H98" s="668">
        <v>34052</v>
      </c>
      <c r="I98" s="666">
        <v>6177957</v>
      </c>
      <c r="J98" s="669">
        <v>0.56000000000000005</v>
      </c>
      <c r="K98" s="669">
        <v>0.17</v>
      </c>
      <c r="L98" s="670">
        <v>28713</v>
      </c>
      <c r="M98" s="667">
        <v>3</v>
      </c>
      <c r="O98" s="671">
        <v>0</v>
      </c>
      <c r="P98" s="671">
        <v>0</v>
      </c>
      <c r="Q98" s="671">
        <v>9</v>
      </c>
      <c r="R98" s="671">
        <v>0</v>
      </c>
      <c r="S98" s="671">
        <v>1</v>
      </c>
      <c r="T98" s="671">
        <v>0</v>
      </c>
      <c r="U98" s="671">
        <v>0</v>
      </c>
      <c r="V98" s="671">
        <v>0</v>
      </c>
      <c r="W98" s="671">
        <v>0</v>
      </c>
      <c r="X98" s="671">
        <v>0</v>
      </c>
      <c r="Y98" s="671">
        <v>0</v>
      </c>
      <c r="AB98" s="671">
        <v>6</v>
      </c>
      <c r="AE98" s="671" t="s">
        <v>1608</v>
      </c>
      <c r="AF98" s="672">
        <v>0</v>
      </c>
      <c r="AG98" s="681">
        <v>50000</v>
      </c>
      <c r="AH98" s="679" t="s">
        <v>1609</v>
      </c>
      <c r="AI98" s="679" t="s">
        <v>234</v>
      </c>
      <c r="AJ98" s="679">
        <v>3</v>
      </c>
      <c r="AK98" s="679">
        <v>2</v>
      </c>
      <c r="AL98" s="679">
        <v>1</v>
      </c>
      <c r="AM98" s="667" t="s">
        <v>234</v>
      </c>
      <c r="AN98" s="667" t="s">
        <v>721</v>
      </c>
    </row>
    <row r="99" spans="1:40" ht="68.25" customHeight="1">
      <c r="A99" s="666" t="s">
        <v>715</v>
      </c>
      <c r="B99" s="666" t="s">
        <v>716</v>
      </c>
      <c r="C99" s="666" t="s">
        <v>465</v>
      </c>
      <c r="D99" s="666">
        <v>25</v>
      </c>
      <c r="E99" s="667" t="s">
        <v>99</v>
      </c>
      <c r="F99" s="668">
        <v>71520</v>
      </c>
      <c r="G99" s="668">
        <v>81350</v>
      </c>
      <c r="H99" s="668">
        <v>34052</v>
      </c>
      <c r="I99" s="666">
        <v>6177957</v>
      </c>
      <c r="J99" s="669">
        <v>0.56000000000000005</v>
      </c>
      <c r="K99" s="669">
        <v>0.17</v>
      </c>
      <c r="L99" s="670">
        <v>28714</v>
      </c>
      <c r="M99" s="667">
        <v>3</v>
      </c>
      <c r="O99" s="671">
        <v>0</v>
      </c>
      <c r="P99" s="671">
        <v>0</v>
      </c>
      <c r="Q99" s="671">
        <v>3</v>
      </c>
      <c r="R99" s="671">
        <v>1</v>
      </c>
      <c r="S99" s="671">
        <v>0</v>
      </c>
      <c r="T99" s="671">
        <v>0</v>
      </c>
      <c r="U99" s="671">
        <v>0</v>
      </c>
      <c r="V99" s="671">
        <v>0</v>
      </c>
      <c r="W99" s="671">
        <v>0</v>
      </c>
      <c r="X99" s="671">
        <v>0</v>
      </c>
      <c r="Y99" s="671">
        <v>0</v>
      </c>
      <c r="AB99" s="671">
        <v>6</v>
      </c>
      <c r="AE99" s="671" t="s">
        <v>1613</v>
      </c>
      <c r="AF99" s="672">
        <v>0</v>
      </c>
      <c r="AG99" s="671" t="s">
        <v>725</v>
      </c>
      <c r="AH99" s="679" t="s">
        <v>1614</v>
      </c>
      <c r="AI99" s="679" t="s">
        <v>174</v>
      </c>
      <c r="AJ99" s="679">
        <v>3</v>
      </c>
      <c r="AK99" s="679">
        <v>1</v>
      </c>
      <c r="AL99" s="679">
        <v>1</v>
      </c>
      <c r="AM99" s="667" t="s">
        <v>234</v>
      </c>
      <c r="AN99" s="667" t="s">
        <v>234</v>
      </c>
    </row>
    <row r="100" spans="1:40" ht="68.25" customHeight="1">
      <c r="A100" s="666" t="s">
        <v>715</v>
      </c>
      <c r="B100" s="666" t="s">
        <v>716</v>
      </c>
      <c r="C100" s="666" t="s">
        <v>465</v>
      </c>
      <c r="D100" s="666">
        <v>25</v>
      </c>
      <c r="E100" s="667" t="s">
        <v>99</v>
      </c>
      <c r="F100" s="668">
        <v>71520</v>
      </c>
      <c r="G100" s="668">
        <v>81350</v>
      </c>
      <c r="H100" s="668">
        <v>34052</v>
      </c>
      <c r="I100" s="666">
        <v>6177957</v>
      </c>
      <c r="J100" s="669">
        <v>0.56000000000000005</v>
      </c>
      <c r="K100" s="669">
        <v>0.17</v>
      </c>
      <c r="L100" s="670">
        <v>28715</v>
      </c>
      <c r="M100" s="667">
        <v>3</v>
      </c>
      <c r="O100" s="671">
        <v>0</v>
      </c>
      <c r="P100" s="671">
        <v>0</v>
      </c>
      <c r="Q100" s="671">
        <v>1</v>
      </c>
      <c r="R100" s="671">
        <v>1</v>
      </c>
      <c r="S100" s="671">
        <v>0</v>
      </c>
      <c r="T100" s="671">
        <v>0</v>
      </c>
      <c r="U100" s="671">
        <v>0</v>
      </c>
      <c r="V100" s="671">
        <v>0</v>
      </c>
      <c r="W100" s="671">
        <v>0</v>
      </c>
      <c r="X100" s="671">
        <v>0</v>
      </c>
      <c r="Y100" s="671">
        <v>1</v>
      </c>
      <c r="AB100" s="671">
        <v>6</v>
      </c>
      <c r="AE100" s="671" t="s">
        <v>1608</v>
      </c>
      <c r="AF100" s="672">
        <v>0</v>
      </c>
      <c r="AG100" s="671" t="s">
        <v>731</v>
      </c>
      <c r="AH100" s="674" t="s">
        <v>1909</v>
      </c>
      <c r="AI100" s="674" t="s">
        <v>174</v>
      </c>
      <c r="AJ100" s="674">
        <v>3</v>
      </c>
      <c r="AK100" s="674">
        <v>1</v>
      </c>
      <c r="AL100" s="674">
        <v>1</v>
      </c>
      <c r="AM100" s="667" t="s">
        <v>733</v>
      </c>
      <c r="AN100" s="667" t="s">
        <v>734</v>
      </c>
    </row>
    <row r="101" spans="1:40" ht="68.25" customHeight="1">
      <c r="A101" s="666" t="s">
        <v>735</v>
      </c>
      <c r="B101" s="666" t="s">
        <v>736</v>
      </c>
      <c r="C101" s="666" t="s">
        <v>130</v>
      </c>
      <c r="D101" s="666">
        <v>26</v>
      </c>
      <c r="E101" s="667" t="s">
        <v>99</v>
      </c>
      <c r="F101" s="668">
        <v>72980</v>
      </c>
      <c r="G101" s="668">
        <v>92550</v>
      </c>
      <c r="H101" s="668">
        <v>33568</v>
      </c>
      <c r="I101" s="666">
        <v>1122867</v>
      </c>
      <c r="J101" s="669">
        <v>0.55000000000000004</v>
      </c>
      <c r="K101" s="669">
        <v>0.12</v>
      </c>
      <c r="L101" s="670">
        <v>27114</v>
      </c>
      <c r="M101" s="667">
        <v>1</v>
      </c>
      <c r="O101" s="671">
        <v>0</v>
      </c>
      <c r="P101" s="671">
        <v>0</v>
      </c>
      <c r="Q101" s="671">
        <v>1</v>
      </c>
      <c r="R101" s="671">
        <v>1</v>
      </c>
      <c r="S101" s="671">
        <v>0</v>
      </c>
      <c r="T101" s="671">
        <v>0</v>
      </c>
      <c r="U101" s="671">
        <v>0</v>
      </c>
      <c r="V101" s="671">
        <v>0</v>
      </c>
      <c r="W101" s="671">
        <v>0</v>
      </c>
      <c r="X101" s="671">
        <v>1</v>
      </c>
      <c r="Y101" s="671">
        <v>1</v>
      </c>
      <c r="AB101" s="671">
        <v>5.6</v>
      </c>
      <c r="AE101" s="671">
        <v>1991</v>
      </c>
      <c r="AF101" s="672">
        <v>0</v>
      </c>
      <c r="AG101" s="671" t="s">
        <v>740</v>
      </c>
      <c r="AH101" s="671" t="s">
        <v>1910</v>
      </c>
      <c r="AI101" s="671" t="s">
        <v>742</v>
      </c>
      <c r="AJ101" s="671">
        <v>3</v>
      </c>
      <c r="AK101" s="671">
        <v>1</v>
      </c>
      <c r="AL101" s="671">
        <v>1</v>
      </c>
      <c r="AM101" s="667" t="s">
        <v>743</v>
      </c>
      <c r="AN101" s="667" t="s">
        <v>744</v>
      </c>
    </row>
    <row r="102" spans="1:40" ht="68.25" customHeight="1">
      <c r="A102" s="666" t="s">
        <v>745</v>
      </c>
      <c r="B102" s="666" t="s">
        <v>746</v>
      </c>
      <c r="C102" s="666" t="s">
        <v>465</v>
      </c>
      <c r="D102" s="666">
        <v>27</v>
      </c>
      <c r="E102" s="667" t="s">
        <v>99</v>
      </c>
      <c r="F102" s="668">
        <v>78360</v>
      </c>
      <c r="G102" s="668">
        <v>93810</v>
      </c>
      <c r="H102" s="668">
        <v>37186</v>
      </c>
      <c r="I102" s="666">
        <v>1967923</v>
      </c>
      <c r="J102" s="669">
        <v>0.6</v>
      </c>
      <c r="K102" s="669">
        <v>0.19</v>
      </c>
      <c r="L102" s="670">
        <v>26781</v>
      </c>
      <c r="M102" s="667">
        <v>1</v>
      </c>
      <c r="O102" s="671">
        <v>0</v>
      </c>
      <c r="P102" s="671">
        <v>0</v>
      </c>
      <c r="Q102" s="671">
        <v>9</v>
      </c>
      <c r="R102" s="671">
        <v>1</v>
      </c>
      <c r="S102" s="671">
        <v>0</v>
      </c>
      <c r="T102" s="671">
        <v>0</v>
      </c>
      <c r="U102" s="671">
        <v>0</v>
      </c>
      <c r="V102" s="671">
        <v>0</v>
      </c>
      <c r="W102" s="671">
        <v>0</v>
      </c>
      <c r="X102" s="671">
        <v>0</v>
      </c>
      <c r="Y102" s="671">
        <v>1</v>
      </c>
      <c r="AB102" s="671">
        <v>6</v>
      </c>
      <c r="AE102" s="671" t="s">
        <v>189</v>
      </c>
      <c r="AG102" s="671" t="s">
        <v>751</v>
      </c>
      <c r="AH102" s="674" t="s">
        <v>1627</v>
      </c>
      <c r="AI102" s="674" t="s">
        <v>174</v>
      </c>
      <c r="AJ102" s="674">
        <v>3</v>
      </c>
      <c r="AK102" s="674">
        <v>2</v>
      </c>
      <c r="AL102" s="674">
        <v>1</v>
      </c>
      <c r="AM102" s="667" t="s">
        <v>753</v>
      </c>
      <c r="AN102" s="667" t="s">
        <v>754</v>
      </c>
    </row>
    <row r="103" spans="1:40" ht="68.25" customHeight="1">
      <c r="A103" s="666" t="s">
        <v>755</v>
      </c>
      <c r="B103" s="666" t="s">
        <v>756</v>
      </c>
      <c r="C103" s="666" t="s">
        <v>130</v>
      </c>
      <c r="D103" s="666">
        <v>28</v>
      </c>
      <c r="E103" s="667" t="s">
        <v>131</v>
      </c>
      <c r="F103" s="668">
        <v>72330</v>
      </c>
      <c r="G103" s="668">
        <v>101420</v>
      </c>
      <c r="H103" s="668">
        <v>42552</v>
      </c>
      <c r="I103" s="666">
        <v>3177772</v>
      </c>
      <c r="J103" s="669">
        <v>0.46</v>
      </c>
      <c r="K103" s="669">
        <v>0.03</v>
      </c>
      <c r="L103" s="670">
        <v>21357</v>
      </c>
      <c r="M103" s="667">
        <v>2</v>
      </c>
      <c r="N103" s="702"/>
      <c r="O103" s="674">
        <v>0</v>
      </c>
      <c r="P103" s="674">
        <v>0</v>
      </c>
      <c r="Q103" s="674">
        <v>3</v>
      </c>
      <c r="R103" s="674">
        <v>1</v>
      </c>
      <c r="S103" s="674">
        <v>0</v>
      </c>
      <c r="T103" s="674">
        <v>0</v>
      </c>
      <c r="U103" s="674">
        <v>0</v>
      </c>
      <c r="V103" s="674">
        <v>0</v>
      </c>
      <c r="W103" s="674">
        <v>0</v>
      </c>
      <c r="X103" s="674">
        <v>0</v>
      </c>
      <c r="Y103" s="674">
        <v>1</v>
      </c>
      <c r="Z103" s="674"/>
      <c r="AA103" s="674"/>
      <c r="AB103" s="674">
        <v>4.2</v>
      </c>
      <c r="AC103" s="674"/>
      <c r="AD103" s="674"/>
      <c r="AE103" s="671" t="s">
        <v>189</v>
      </c>
      <c r="AG103" s="671" t="s">
        <v>770</v>
      </c>
      <c r="AH103" s="674" t="s">
        <v>1634</v>
      </c>
      <c r="AI103" s="674" t="s">
        <v>174</v>
      </c>
      <c r="AJ103" s="674">
        <v>3</v>
      </c>
      <c r="AK103" s="674">
        <v>2</v>
      </c>
      <c r="AL103" s="674">
        <v>1</v>
      </c>
      <c r="AM103" s="667" t="s">
        <v>772</v>
      </c>
      <c r="AN103" s="667" t="s">
        <v>260</v>
      </c>
    </row>
    <row r="104" spans="1:40" ht="68.25" customHeight="1">
      <c r="A104" s="666" t="s">
        <v>755</v>
      </c>
      <c r="B104" s="666" t="s">
        <v>756</v>
      </c>
      <c r="C104" s="666" t="s">
        <v>130</v>
      </c>
      <c r="D104" s="666">
        <v>28</v>
      </c>
      <c r="E104" s="667" t="s">
        <v>131</v>
      </c>
      <c r="F104" s="668">
        <v>72330</v>
      </c>
      <c r="G104" s="668">
        <v>101420</v>
      </c>
      <c r="H104" s="668">
        <v>42552</v>
      </c>
      <c r="I104" s="666">
        <v>3177772</v>
      </c>
      <c r="J104" s="669">
        <v>0.46</v>
      </c>
      <c r="K104" s="669">
        <v>0.03</v>
      </c>
      <c r="L104" s="670">
        <v>21358</v>
      </c>
      <c r="M104" s="667">
        <v>2</v>
      </c>
      <c r="N104" s="702"/>
      <c r="O104" s="674">
        <v>0</v>
      </c>
      <c r="P104" s="674">
        <v>0</v>
      </c>
      <c r="Q104" s="674">
        <v>9</v>
      </c>
      <c r="R104" s="674">
        <v>1</v>
      </c>
      <c r="S104" s="674">
        <v>0</v>
      </c>
      <c r="T104" s="674">
        <v>0</v>
      </c>
      <c r="U104" s="674">
        <v>0</v>
      </c>
      <c r="V104" s="674">
        <v>0</v>
      </c>
      <c r="W104" s="674">
        <v>0</v>
      </c>
      <c r="X104" s="674">
        <v>0</v>
      </c>
      <c r="Y104" s="674">
        <v>1</v>
      </c>
      <c r="Z104" s="674"/>
      <c r="AA104" s="674"/>
      <c r="AB104" s="674">
        <v>4.2</v>
      </c>
      <c r="AC104" s="674"/>
      <c r="AD104" s="674"/>
      <c r="AE104" s="671" t="s">
        <v>189</v>
      </c>
      <c r="AG104" s="671" t="s">
        <v>761</v>
      </c>
      <c r="AH104" s="674" t="s">
        <v>762</v>
      </c>
      <c r="AI104" s="674" t="s">
        <v>763</v>
      </c>
      <c r="AJ104" s="674">
        <v>3</v>
      </c>
      <c r="AK104" s="674">
        <v>2</v>
      </c>
      <c r="AL104" s="674">
        <v>1</v>
      </c>
      <c r="AM104" s="667" t="s">
        <v>764</v>
      </c>
      <c r="AN104" s="667" t="s">
        <v>765</v>
      </c>
    </row>
    <row r="105" spans="1:40" ht="68.25" customHeight="1">
      <c r="A105" s="666" t="s">
        <v>773</v>
      </c>
      <c r="B105" s="666" t="s">
        <v>774</v>
      </c>
      <c r="C105" s="666" t="s">
        <v>275</v>
      </c>
      <c r="D105" s="666">
        <v>29</v>
      </c>
      <c r="E105" s="667" t="s">
        <v>131</v>
      </c>
      <c r="F105" s="668">
        <v>84970</v>
      </c>
      <c r="G105" s="668">
        <v>106020</v>
      </c>
      <c r="H105" s="668">
        <v>40272</v>
      </c>
      <c r="I105" s="666">
        <v>1395231</v>
      </c>
      <c r="J105" s="669">
        <v>0.7</v>
      </c>
      <c r="K105" s="669">
        <v>0.38</v>
      </c>
      <c r="L105" s="695">
        <v>39928</v>
      </c>
      <c r="M105" s="667">
        <v>1</v>
      </c>
      <c r="O105" s="671">
        <v>0</v>
      </c>
      <c r="P105" s="671">
        <v>0</v>
      </c>
      <c r="Q105" s="671">
        <v>9</v>
      </c>
      <c r="R105" s="671">
        <v>1</v>
      </c>
      <c r="S105" s="671">
        <v>0</v>
      </c>
      <c r="T105" s="671">
        <v>0</v>
      </c>
      <c r="U105" s="671">
        <v>0</v>
      </c>
      <c r="V105" s="671">
        <v>0</v>
      </c>
      <c r="W105" s="671">
        <v>0</v>
      </c>
      <c r="X105" s="671">
        <v>0</v>
      </c>
      <c r="Y105" s="671">
        <v>1</v>
      </c>
      <c r="AB105" s="671">
        <v>5.2</v>
      </c>
      <c r="AE105" s="671" t="s">
        <v>189</v>
      </c>
      <c r="AH105" s="696" t="s">
        <v>1911</v>
      </c>
      <c r="AI105" s="696"/>
      <c r="AJ105" s="696"/>
      <c r="AK105" s="696">
        <v>2</v>
      </c>
      <c r="AL105" s="696">
        <v>1</v>
      </c>
      <c r="AM105" s="667" t="s">
        <v>779</v>
      </c>
      <c r="AN105" s="667" t="s">
        <v>780</v>
      </c>
    </row>
    <row r="106" spans="1:40" ht="68.25" customHeight="1">
      <c r="A106" s="666" t="s">
        <v>781</v>
      </c>
      <c r="B106" s="666" t="s">
        <v>782</v>
      </c>
      <c r="C106" s="669" t="s">
        <v>289</v>
      </c>
      <c r="D106" s="666">
        <v>30</v>
      </c>
      <c r="E106" s="667" t="s">
        <v>158</v>
      </c>
      <c r="F106" s="668">
        <v>92340</v>
      </c>
      <c r="G106" s="668">
        <v>112820</v>
      </c>
      <c r="H106" s="668">
        <v>55143</v>
      </c>
      <c r="I106" s="666">
        <v>9261699</v>
      </c>
      <c r="J106" s="669">
        <v>0.63</v>
      </c>
      <c r="K106" s="669">
        <v>0.34</v>
      </c>
      <c r="L106" s="670">
        <v>35117</v>
      </c>
      <c r="M106" s="667">
        <v>6</v>
      </c>
      <c r="O106" s="671">
        <v>0</v>
      </c>
      <c r="P106" s="671">
        <v>0</v>
      </c>
      <c r="Q106" s="671">
        <v>9</v>
      </c>
      <c r="R106" s="671">
        <v>1</v>
      </c>
      <c r="S106" s="671">
        <v>0</v>
      </c>
      <c r="T106" s="671">
        <v>0</v>
      </c>
      <c r="U106" s="671">
        <v>0</v>
      </c>
      <c r="V106" s="671">
        <v>0</v>
      </c>
      <c r="W106" s="671">
        <v>0</v>
      </c>
      <c r="X106" s="671">
        <v>0</v>
      </c>
      <c r="Y106" s="671">
        <v>1</v>
      </c>
      <c r="AB106" s="671">
        <v>5.3</v>
      </c>
      <c r="AE106" s="671" t="s">
        <v>1646</v>
      </c>
      <c r="AF106" s="672">
        <v>0</v>
      </c>
      <c r="AH106" s="671" t="s">
        <v>804</v>
      </c>
      <c r="AJ106" s="671">
        <v>3</v>
      </c>
      <c r="AK106" s="671">
        <v>1</v>
      </c>
      <c r="AL106" s="671">
        <v>1</v>
      </c>
      <c r="AM106" s="667" t="s">
        <v>805</v>
      </c>
      <c r="AN106" s="667" t="s">
        <v>806</v>
      </c>
    </row>
    <row r="107" spans="1:40" ht="68.25" customHeight="1">
      <c r="A107" s="666" t="s">
        <v>781</v>
      </c>
      <c r="B107" s="666" t="s">
        <v>782</v>
      </c>
      <c r="C107" s="669" t="s">
        <v>289</v>
      </c>
      <c r="D107" s="666">
        <v>30</v>
      </c>
      <c r="E107" s="667" t="s">
        <v>158</v>
      </c>
      <c r="F107" s="668">
        <v>92340</v>
      </c>
      <c r="G107" s="668">
        <v>112820</v>
      </c>
      <c r="H107" s="668">
        <v>55143</v>
      </c>
      <c r="I107" s="666">
        <v>9261699</v>
      </c>
      <c r="J107" s="669">
        <v>0.63</v>
      </c>
      <c r="K107" s="669">
        <v>0.34</v>
      </c>
      <c r="L107" s="670">
        <v>35118</v>
      </c>
      <c r="M107" s="667">
        <v>6</v>
      </c>
      <c r="O107" s="671">
        <v>0</v>
      </c>
      <c r="P107" s="671">
        <v>0</v>
      </c>
      <c r="Q107" s="671">
        <v>4</v>
      </c>
      <c r="R107" s="671">
        <v>1</v>
      </c>
      <c r="S107" s="671">
        <v>0</v>
      </c>
      <c r="T107" s="671">
        <v>0</v>
      </c>
      <c r="U107" s="671">
        <v>0</v>
      </c>
      <c r="V107" s="671">
        <v>0</v>
      </c>
      <c r="W107" s="671">
        <v>0</v>
      </c>
      <c r="X107" s="671">
        <v>0</v>
      </c>
      <c r="Y107" s="671">
        <v>0</v>
      </c>
      <c r="AB107" s="671">
        <v>5.3</v>
      </c>
      <c r="AE107" s="671">
        <v>2009</v>
      </c>
      <c r="AF107" s="672">
        <v>0</v>
      </c>
      <c r="AH107" s="671" t="s">
        <v>797</v>
      </c>
      <c r="AJ107" s="671">
        <v>3</v>
      </c>
      <c r="AK107" s="671">
        <v>1</v>
      </c>
      <c r="AL107" s="671">
        <v>1</v>
      </c>
      <c r="AM107" s="667" t="s">
        <v>798</v>
      </c>
      <c r="AN107" s="688" t="s">
        <v>799</v>
      </c>
    </row>
    <row r="108" spans="1:40" ht="68.25" customHeight="1">
      <c r="A108" s="666" t="s">
        <v>781</v>
      </c>
      <c r="B108" s="666" t="s">
        <v>782</v>
      </c>
      <c r="C108" s="669" t="s">
        <v>289</v>
      </c>
      <c r="D108" s="666">
        <v>30</v>
      </c>
      <c r="E108" s="667" t="s">
        <v>158</v>
      </c>
      <c r="F108" s="668">
        <v>92340</v>
      </c>
      <c r="G108" s="668">
        <v>112820</v>
      </c>
      <c r="H108" s="668">
        <v>55143</v>
      </c>
      <c r="I108" s="666">
        <v>9261699</v>
      </c>
      <c r="J108" s="669">
        <v>0.63</v>
      </c>
      <c r="K108" s="669">
        <v>0.34</v>
      </c>
      <c r="L108" s="670">
        <v>35119</v>
      </c>
      <c r="M108" s="667">
        <v>6</v>
      </c>
      <c r="O108" s="671">
        <v>0</v>
      </c>
      <c r="P108" s="671">
        <v>0</v>
      </c>
      <c r="Q108" s="671">
        <v>0</v>
      </c>
      <c r="R108" s="671">
        <v>0</v>
      </c>
      <c r="S108" s="671">
        <v>0</v>
      </c>
      <c r="T108" s="671">
        <v>1</v>
      </c>
      <c r="U108" s="671">
        <v>0</v>
      </c>
      <c r="V108" s="671">
        <v>0</v>
      </c>
      <c r="W108" s="671">
        <v>0</v>
      </c>
      <c r="X108" s="671">
        <v>0</v>
      </c>
      <c r="Y108" s="671">
        <v>1</v>
      </c>
      <c r="AB108" s="671">
        <v>5.3</v>
      </c>
      <c r="AE108" s="671">
        <v>2022</v>
      </c>
      <c r="AF108" s="672">
        <v>1</v>
      </c>
      <c r="AH108" s="671" t="s">
        <v>816</v>
      </c>
      <c r="AJ108" s="671">
        <v>3</v>
      </c>
      <c r="AK108" s="671">
        <v>1</v>
      </c>
      <c r="AL108" s="671">
        <v>1</v>
      </c>
      <c r="AM108" s="667" t="s">
        <v>817</v>
      </c>
      <c r="AN108" s="667" t="s">
        <v>818</v>
      </c>
    </row>
    <row r="109" spans="1:40" ht="68.25" customHeight="1">
      <c r="A109" s="666" t="s">
        <v>781</v>
      </c>
      <c r="B109" s="666" t="s">
        <v>782</v>
      </c>
      <c r="C109" s="669" t="s">
        <v>289</v>
      </c>
      <c r="D109" s="666">
        <v>30</v>
      </c>
      <c r="E109" s="667" t="s">
        <v>158</v>
      </c>
      <c r="F109" s="668">
        <v>92340</v>
      </c>
      <c r="G109" s="668">
        <v>112820</v>
      </c>
      <c r="H109" s="668">
        <v>55143</v>
      </c>
      <c r="I109" s="666">
        <v>9261699</v>
      </c>
      <c r="J109" s="669">
        <v>0.63</v>
      </c>
      <c r="K109" s="669">
        <v>0.34</v>
      </c>
      <c r="L109" s="670">
        <v>35120</v>
      </c>
      <c r="M109" s="667">
        <v>6</v>
      </c>
      <c r="O109" s="671">
        <v>0</v>
      </c>
      <c r="P109" s="671">
        <v>1</v>
      </c>
      <c r="Q109" s="671">
        <v>0</v>
      </c>
      <c r="R109" s="671">
        <v>0</v>
      </c>
      <c r="S109" s="671">
        <v>0</v>
      </c>
      <c r="T109" s="671">
        <v>0</v>
      </c>
      <c r="U109" s="671">
        <v>1</v>
      </c>
      <c r="V109" s="671">
        <v>0</v>
      </c>
      <c r="W109" s="671">
        <v>0</v>
      </c>
      <c r="X109" s="671">
        <v>0</v>
      </c>
      <c r="Y109" s="671">
        <v>0</v>
      </c>
      <c r="AB109" s="671">
        <v>5.3</v>
      </c>
      <c r="AH109" s="671" t="s">
        <v>792</v>
      </c>
      <c r="AJ109" s="671">
        <v>3</v>
      </c>
      <c r="AK109" s="671">
        <v>1</v>
      </c>
      <c r="AL109" s="671">
        <v>1</v>
      </c>
      <c r="AM109" s="667" t="s">
        <v>793</v>
      </c>
      <c r="AN109" s="667" t="s">
        <v>234</v>
      </c>
    </row>
    <row r="110" spans="1:40" ht="68.25" customHeight="1">
      <c r="A110" s="666" t="s">
        <v>781</v>
      </c>
      <c r="B110" s="666" t="s">
        <v>782</v>
      </c>
      <c r="C110" s="669" t="s">
        <v>289</v>
      </c>
      <c r="D110" s="666">
        <v>30</v>
      </c>
      <c r="E110" s="667" t="s">
        <v>158</v>
      </c>
      <c r="F110" s="668">
        <v>92340</v>
      </c>
      <c r="G110" s="668">
        <v>112820</v>
      </c>
      <c r="H110" s="668">
        <v>55143</v>
      </c>
      <c r="I110" s="666">
        <v>9261699</v>
      </c>
      <c r="J110" s="669">
        <v>0.63</v>
      </c>
      <c r="K110" s="669">
        <v>0.34</v>
      </c>
      <c r="L110" s="670">
        <v>35121</v>
      </c>
      <c r="M110" s="667">
        <v>6</v>
      </c>
      <c r="O110" s="671">
        <v>0</v>
      </c>
      <c r="P110" s="671">
        <v>0</v>
      </c>
      <c r="Q110" s="671">
        <v>0</v>
      </c>
      <c r="R110" s="671">
        <v>0</v>
      </c>
      <c r="S110" s="671">
        <v>0</v>
      </c>
      <c r="T110" s="671">
        <v>0</v>
      </c>
      <c r="U110" s="671">
        <v>0</v>
      </c>
      <c r="V110" s="671">
        <v>1</v>
      </c>
      <c r="W110" s="671">
        <v>0</v>
      </c>
      <c r="X110" s="671">
        <v>0</v>
      </c>
      <c r="Y110" s="671">
        <v>0</v>
      </c>
      <c r="AB110" s="671">
        <v>5.3</v>
      </c>
      <c r="AE110" s="671">
        <v>2018</v>
      </c>
      <c r="AF110" s="672">
        <v>0</v>
      </c>
      <c r="AH110" s="671" t="s">
        <v>811</v>
      </c>
      <c r="AJ110" s="671">
        <v>3</v>
      </c>
      <c r="AK110" s="671">
        <v>1</v>
      </c>
      <c r="AL110" s="671">
        <v>1</v>
      </c>
      <c r="AM110" s="667" t="s">
        <v>234</v>
      </c>
      <c r="AN110" s="667" t="s">
        <v>812</v>
      </c>
    </row>
    <row r="111" spans="1:40" ht="68.25" customHeight="1">
      <c r="A111" s="666" t="s">
        <v>781</v>
      </c>
      <c r="B111" s="666" t="s">
        <v>782</v>
      </c>
      <c r="C111" s="669" t="s">
        <v>289</v>
      </c>
      <c r="D111" s="666">
        <v>30</v>
      </c>
      <c r="E111" s="667" t="s">
        <v>158</v>
      </c>
      <c r="F111" s="668">
        <v>92340</v>
      </c>
      <c r="G111" s="668">
        <v>112820</v>
      </c>
      <c r="H111" s="668">
        <v>55143</v>
      </c>
      <c r="I111" s="666">
        <v>9261699</v>
      </c>
      <c r="J111" s="669">
        <v>0.63</v>
      </c>
      <c r="K111" s="669">
        <v>0.34</v>
      </c>
      <c r="L111" s="670">
        <v>35122</v>
      </c>
      <c r="M111" s="667">
        <v>6</v>
      </c>
      <c r="O111" s="671">
        <v>0</v>
      </c>
      <c r="P111" s="671">
        <v>0</v>
      </c>
      <c r="Q111" s="671">
        <v>5</v>
      </c>
      <c r="R111" s="671">
        <v>1</v>
      </c>
      <c r="S111" s="671">
        <v>0</v>
      </c>
      <c r="T111" s="671">
        <v>0</v>
      </c>
      <c r="U111" s="671">
        <v>0</v>
      </c>
      <c r="V111" s="671">
        <v>0</v>
      </c>
      <c r="W111" s="671">
        <v>0</v>
      </c>
      <c r="X111" s="671">
        <v>0</v>
      </c>
      <c r="Y111" s="671">
        <v>0</v>
      </c>
      <c r="AB111" s="671">
        <v>5.3</v>
      </c>
      <c r="AE111" s="671">
        <v>2023</v>
      </c>
      <c r="AF111" s="672">
        <v>1</v>
      </c>
      <c r="AH111" s="671" t="s">
        <v>1660</v>
      </c>
      <c r="AJ111" s="671">
        <v>4</v>
      </c>
      <c r="AK111" s="671">
        <v>2</v>
      </c>
      <c r="AL111" s="671">
        <v>1</v>
      </c>
      <c r="AM111" s="667" t="s">
        <v>787</v>
      </c>
      <c r="AN111" s="667" t="s">
        <v>234</v>
      </c>
    </row>
    <row r="112" spans="1:40" ht="68.25" customHeight="1">
      <c r="A112" s="666" t="s">
        <v>819</v>
      </c>
      <c r="B112" s="666" t="s">
        <v>820</v>
      </c>
      <c r="C112" s="669" t="s">
        <v>130</v>
      </c>
      <c r="D112" s="666">
        <v>31</v>
      </c>
      <c r="E112" s="667" t="s">
        <v>158</v>
      </c>
      <c r="F112" s="668">
        <v>56420</v>
      </c>
      <c r="G112" s="668">
        <v>99420</v>
      </c>
      <c r="H112" s="668">
        <v>42981</v>
      </c>
      <c r="I112" s="666">
        <v>2113344</v>
      </c>
      <c r="M112" s="667">
        <v>5</v>
      </c>
      <c r="N112" s="702"/>
      <c r="O112" s="674">
        <v>0</v>
      </c>
      <c r="P112" s="674">
        <v>3</v>
      </c>
      <c r="Q112" s="674">
        <v>0</v>
      </c>
      <c r="R112" s="674">
        <v>0</v>
      </c>
      <c r="S112" s="674">
        <v>0</v>
      </c>
      <c r="T112" s="674">
        <v>0</v>
      </c>
      <c r="U112" s="674">
        <v>1</v>
      </c>
      <c r="V112" s="674">
        <v>0</v>
      </c>
      <c r="W112" s="674">
        <v>0</v>
      </c>
      <c r="X112" s="674">
        <v>0</v>
      </c>
      <c r="Y112" s="674">
        <v>1</v>
      </c>
      <c r="Z112" s="674"/>
      <c r="AA112" s="674"/>
      <c r="AB112" s="674">
        <v>5</v>
      </c>
      <c r="AC112" s="674"/>
      <c r="AD112" s="674"/>
      <c r="AH112" s="671" t="s">
        <v>841</v>
      </c>
      <c r="AJ112" s="671">
        <v>1</v>
      </c>
      <c r="AK112" s="671">
        <v>3</v>
      </c>
      <c r="AL112" s="671">
        <v>0</v>
      </c>
      <c r="AM112" s="667" t="s">
        <v>314</v>
      </c>
      <c r="AN112" s="667" t="s">
        <v>196</v>
      </c>
    </row>
    <row r="113" spans="1:40" ht="68.25" customHeight="1">
      <c r="A113" s="666" t="s">
        <v>819</v>
      </c>
      <c r="B113" s="666" t="s">
        <v>820</v>
      </c>
      <c r="C113" s="666" t="s">
        <v>130</v>
      </c>
      <c r="D113" s="666">
        <v>31</v>
      </c>
      <c r="E113" s="667" t="s">
        <v>158</v>
      </c>
      <c r="F113" s="668">
        <v>56420</v>
      </c>
      <c r="G113" s="668">
        <v>99420</v>
      </c>
      <c r="H113" s="668">
        <v>42981</v>
      </c>
      <c r="I113" s="666">
        <v>2113344</v>
      </c>
      <c r="M113" s="667">
        <v>5</v>
      </c>
      <c r="N113" s="702"/>
      <c r="O113" s="674">
        <v>0</v>
      </c>
      <c r="P113" s="674">
        <v>0</v>
      </c>
      <c r="Q113" s="674">
        <v>0</v>
      </c>
      <c r="R113" s="674">
        <v>0</v>
      </c>
      <c r="S113" s="674">
        <v>0</v>
      </c>
      <c r="T113" s="674">
        <v>1</v>
      </c>
      <c r="U113" s="674">
        <v>0</v>
      </c>
      <c r="V113" s="674">
        <v>0</v>
      </c>
      <c r="W113" s="674">
        <v>0</v>
      </c>
      <c r="X113" s="674">
        <v>0</v>
      </c>
      <c r="Y113" s="674">
        <v>0</v>
      </c>
      <c r="Z113" s="674">
        <v>1</v>
      </c>
      <c r="AA113" s="674"/>
      <c r="AB113" s="674">
        <v>5</v>
      </c>
      <c r="AC113" s="674"/>
      <c r="AD113" s="674"/>
      <c r="AH113" s="671" t="s">
        <v>836</v>
      </c>
      <c r="AJ113" s="671">
        <v>3</v>
      </c>
      <c r="AK113" s="671">
        <v>1</v>
      </c>
      <c r="AL113" s="671">
        <v>1</v>
      </c>
      <c r="AM113" s="667" t="s">
        <v>304</v>
      </c>
      <c r="AN113" s="667" t="s">
        <v>837</v>
      </c>
    </row>
    <row r="114" spans="1:40" ht="68.25" customHeight="1">
      <c r="A114" s="666" t="s">
        <v>819</v>
      </c>
      <c r="B114" s="666" t="s">
        <v>820</v>
      </c>
      <c r="C114" s="666" t="s">
        <v>130</v>
      </c>
      <c r="D114" s="666">
        <v>31</v>
      </c>
      <c r="E114" s="667" t="s">
        <v>158</v>
      </c>
      <c r="F114" s="668">
        <v>56420</v>
      </c>
      <c r="G114" s="668">
        <v>99420</v>
      </c>
      <c r="H114" s="668">
        <v>42981</v>
      </c>
      <c r="I114" s="666">
        <v>2113344</v>
      </c>
      <c r="M114" s="667">
        <v>5</v>
      </c>
      <c r="N114" s="702"/>
      <c r="O114" s="674">
        <v>0</v>
      </c>
      <c r="P114" s="674">
        <v>0</v>
      </c>
      <c r="Q114" s="674">
        <v>0</v>
      </c>
      <c r="R114" s="674">
        <v>0</v>
      </c>
      <c r="S114" s="674">
        <v>1</v>
      </c>
      <c r="T114" s="674">
        <v>0</v>
      </c>
      <c r="U114" s="674">
        <v>0</v>
      </c>
      <c r="V114" s="674">
        <v>0</v>
      </c>
      <c r="W114" s="674">
        <v>0</v>
      </c>
      <c r="X114" s="674">
        <v>0</v>
      </c>
      <c r="Y114" s="674">
        <v>0</v>
      </c>
      <c r="Z114" s="674"/>
      <c r="AA114" s="674"/>
      <c r="AB114" s="674">
        <v>5</v>
      </c>
      <c r="AC114" s="674"/>
      <c r="AD114" s="674"/>
      <c r="AH114" s="671" t="s">
        <v>846</v>
      </c>
      <c r="AJ114" s="671">
        <v>3</v>
      </c>
      <c r="AK114" s="671">
        <v>1</v>
      </c>
      <c r="AL114" s="671">
        <v>1</v>
      </c>
      <c r="AM114" s="667" t="s">
        <v>304</v>
      </c>
      <c r="AN114" s="688" t="s">
        <v>847</v>
      </c>
    </row>
    <row r="115" spans="1:40" ht="68.25" customHeight="1">
      <c r="A115" s="666" t="s">
        <v>819</v>
      </c>
      <c r="B115" s="666" t="s">
        <v>820</v>
      </c>
      <c r="C115" s="666" t="s">
        <v>130</v>
      </c>
      <c r="D115" s="666">
        <v>31</v>
      </c>
      <c r="E115" s="667" t="s">
        <v>158</v>
      </c>
      <c r="F115" s="668">
        <v>56420</v>
      </c>
      <c r="G115" s="668">
        <v>99420</v>
      </c>
      <c r="H115" s="668">
        <v>42981</v>
      </c>
      <c r="I115" s="666">
        <v>2113344</v>
      </c>
      <c r="M115" s="667">
        <v>5</v>
      </c>
      <c r="N115" s="702"/>
      <c r="O115" s="674">
        <v>0</v>
      </c>
      <c r="P115" s="674">
        <v>0</v>
      </c>
      <c r="Q115" s="674">
        <v>0</v>
      </c>
      <c r="R115" s="674">
        <v>0</v>
      </c>
      <c r="S115" s="674">
        <v>0</v>
      </c>
      <c r="T115" s="674">
        <v>1</v>
      </c>
      <c r="U115" s="674">
        <v>0</v>
      </c>
      <c r="V115" s="674">
        <v>0</v>
      </c>
      <c r="W115" s="674">
        <v>0</v>
      </c>
      <c r="X115" s="674">
        <v>0</v>
      </c>
      <c r="Y115" s="674">
        <v>1</v>
      </c>
      <c r="Z115" s="674"/>
      <c r="AA115" s="674"/>
      <c r="AB115" s="674">
        <v>5</v>
      </c>
      <c r="AC115" s="674"/>
      <c r="AD115" s="674"/>
      <c r="AH115" s="671" t="s">
        <v>825</v>
      </c>
      <c r="AJ115" s="671">
        <v>3</v>
      </c>
      <c r="AK115" s="671">
        <v>2</v>
      </c>
      <c r="AL115" s="671">
        <v>1</v>
      </c>
      <c r="AM115" s="667" t="s">
        <v>234</v>
      </c>
      <c r="AN115" s="667" t="s">
        <v>826</v>
      </c>
    </row>
    <row r="116" spans="1:40" ht="68.25" customHeight="1">
      <c r="A116" s="666" t="s">
        <v>819</v>
      </c>
      <c r="B116" s="666" t="s">
        <v>820</v>
      </c>
      <c r="C116" s="666" t="s">
        <v>130</v>
      </c>
      <c r="D116" s="666">
        <v>31</v>
      </c>
      <c r="E116" s="667" t="s">
        <v>158</v>
      </c>
      <c r="F116" s="668">
        <v>56420</v>
      </c>
      <c r="G116" s="668">
        <v>99420</v>
      </c>
      <c r="H116" s="668">
        <v>42981</v>
      </c>
      <c r="I116" s="666">
        <v>2113344</v>
      </c>
      <c r="M116" s="667">
        <v>5</v>
      </c>
      <c r="O116" s="671">
        <v>0</v>
      </c>
      <c r="P116" s="671">
        <v>0</v>
      </c>
      <c r="Q116" s="671">
        <v>9</v>
      </c>
      <c r="R116" s="671">
        <v>1</v>
      </c>
      <c r="S116" s="671">
        <v>0</v>
      </c>
      <c r="T116" s="671">
        <v>0</v>
      </c>
      <c r="U116" s="671">
        <v>0</v>
      </c>
      <c r="V116" s="671">
        <v>0</v>
      </c>
      <c r="W116" s="671">
        <v>0</v>
      </c>
      <c r="X116" s="671">
        <v>0</v>
      </c>
      <c r="Y116" s="671">
        <v>1</v>
      </c>
      <c r="AB116" s="671">
        <v>5</v>
      </c>
      <c r="AH116" s="671" t="s">
        <v>831</v>
      </c>
      <c r="AJ116" s="671">
        <v>1</v>
      </c>
      <c r="AK116" s="671">
        <v>3</v>
      </c>
      <c r="AL116" s="671">
        <v>0</v>
      </c>
      <c r="AM116" s="667" t="s">
        <v>119</v>
      </c>
      <c r="AN116" s="667" t="s">
        <v>196</v>
      </c>
    </row>
    <row r="117" spans="1:40" ht="68.25" customHeight="1">
      <c r="A117" s="666" t="s">
        <v>848</v>
      </c>
      <c r="B117" s="666" t="s">
        <v>849</v>
      </c>
      <c r="C117" s="666" t="s">
        <v>289</v>
      </c>
      <c r="D117" s="666">
        <v>32</v>
      </c>
      <c r="E117" s="667" t="s">
        <v>158</v>
      </c>
      <c r="F117" s="668">
        <v>75910</v>
      </c>
      <c r="G117" s="668">
        <v>110890</v>
      </c>
      <c r="H117" s="668">
        <v>47981</v>
      </c>
      <c r="I117" s="666">
        <v>19677151</v>
      </c>
      <c r="J117" s="669">
        <v>54</v>
      </c>
      <c r="K117" s="669">
        <v>29</v>
      </c>
      <c r="L117" s="667">
        <v>30951</v>
      </c>
      <c r="M117" s="667">
        <v>10</v>
      </c>
      <c r="O117" s="671">
        <v>0</v>
      </c>
      <c r="P117" s="671">
        <v>3</v>
      </c>
      <c r="Q117" s="671">
        <v>0</v>
      </c>
      <c r="R117" s="671">
        <v>0</v>
      </c>
      <c r="S117" s="671">
        <v>0</v>
      </c>
      <c r="T117" s="671">
        <v>0</v>
      </c>
      <c r="U117" s="671">
        <v>1</v>
      </c>
      <c r="V117" s="671">
        <v>0</v>
      </c>
      <c r="W117" s="671">
        <v>0</v>
      </c>
      <c r="X117" s="671">
        <v>0</v>
      </c>
      <c r="Y117" s="671">
        <v>0</v>
      </c>
      <c r="AB117" s="671">
        <v>5.7</v>
      </c>
      <c r="AE117" s="671">
        <v>2004</v>
      </c>
      <c r="AF117" s="672">
        <v>0</v>
      </c>
      <c r="AG117" s="681">
        <v>10000</v>
      </c>
      <c r="AH117" s="671" t="s">
        <v>854</v>
      </c>
      <c r="AI117" s="671" t="s">
        <v>174</v>
      </c>
      <c r="AJ117" s="671">
        <v>3</v>
      </c>
      <c r="AK117" s="671">
        <v>1</v>
      </c>
      <c r="AL117" s="671">
        <v>1</v>
      </c>
      <c r="AM117" s="667" t="s">
        <v>855</v>
      </c>
      <c r="AN117" s="667" t="s">
        <v>399</v>
      </c>
    </row>
    <row r="118" spans="1:40" ht="68.25" customHeight="1">
      <c r="A118" s="666" t="s">
        <v>848</v>
      </c>
      <c r="B118" s="666" t="s">
        <v>849</v>
      </c>
      <c r="C118" s="666" t="s">
        <v>289</v>
      </c>
      <c r="D118" s="666">
        <v>32</v>
      </c>
      <c r="E118" s="667" t="s">
        <v>158</v>
      </c>
      <c r="F118" s="668">
        <v>75910</v>
      </c>
      <c r="G118" s="668">
        <v>110890</v>
      </c>
      <c r="H118" s="668">
        <v>47981</v>
      </c>
      <c r="I118" s="666">
        <v>19677151</v>
      </c>
      <c r="J118" s="669">
        <v>54</v>
      </c>
      <c r="K118" s="669">
        <v>29</v>
      </c>
      <c r="L118" s="667">
        <v>30951</v>
      </c>
      <c r="M118" s="667">
        <v>10</v>
      </c>
      <c r="O118" s="671">
        <v>0</v>
      </c>
      <c r="P118" s="671">
        <v>0</v>
      </c>
      <c r="Q118" s="671">
        <v>0</v>
      </c>
      <c r="R118" s="671">
        <v>0</v>
      </c>
      <c r="S118" s="671">
        <v>0</v>
      </c>
      <c r="T118" s="671">
        <v>0</v>
      </c>
      <c r="U118" s="671">
        <v>0</v>
      </c>
      <c r="V118" s="671">
        <v>1</v>
      </c>
      <c r="W118" s="671">
        <v>0</v>
      </c>
      <c r="X118" s="671">
        <v>0</v>
      </c>
      <c r="Y118" s="671">
        <v>0</v>
      </c>
      <c r="AB118" s="671">
        <v>5.7</v>
      </c>
      <c r="AE118" s="671">
        <v>2014</v>
      </c>
      <c r="AF118" s="672">
        <v>0</v>
      </c>
      <c r="AG118" s="681">
        <v>10000</v>
      </c>
      <c r="AH118" s="671" t="s">
        <v>860</v>
      </c>
      <c r="AI118" s="671" t="s">
        <v>174</v>
      </c>
      <c r="AJ118" s="671">
        <v>3</v>
      </c>
      <c r="AK118" s="671">
        <v>5</v>
      </c>
      <c r="AL118" s="671">
        <v>0</v>
      </c>
      <c r="AM118" s="667" t="s">
        <v>861</v>
      </c>
      <c r="AN118" s="667" t="s">
        <v>509</v>
      </c>
    </row>
    <row r="119" spans="1:40" ht="68.25" customHeight="1">
      <c r="A119" s="666" t="s">
        <v>848</v>
      </c>
      <c r="B119" s="666" t="s">
        <v>849</v>
      </c>
      <c r="C119" s="666" t="s">
        <v>289</v>
      </c>
      <c r="D119" s="666">
        <v>32</v>
      </c>
      <c r="E119" s="667" t="s">
        <v>158</v>
      </c>
      <c r="F119" s="668">
        <v>75910</v>
      </c>
      <c r="G119" s="668">
        <v>110890</v>
      </c>
      <c r="H119" s="668">
        <v>47981</v>
      </c>
      <c r="I119" s="666">
        <v>19677151</v>
      </c>
      <c r="J119" s="669">
        <v>54</v>
      </c>
      <c r="K119" s="669">
        <v>29</v>
      </c>
      <c r="L119" s="667">
        <v>30951</v>
      </c>
      <c r="M119" s="667">
        <v>10</v>
      </c>
      <c r="N119" s="702"/>
      <c r="O119" s="674">
        <v>0</v>
      </c>
      <c r="P119" s="674">
        <v>0</v>
      </c>
      <c r="Q119" s="674">
        <v>0</v>
      </c>
      <c r="R119" s="674">
        <v>0</v>
      </c>
      <c r="S119" s="674">
        <v>1</v>
      </c>
      <c r="T119" s="674">
        <v>0</v>
      </c>
      <c r="U119" s="674">
        <v>0</v>
      </c>
      <c r="V119" s="674">
        <v>0</v>
      </c>
      <c r="W119" s="674">
        <v>0</v>
      </c>
      <c r="X119" s="674">
        <v>0</v>
      </c>
      <c r="Y119" s="674">
        <v>0</v>
      </c>
      <c r="Z119" s="674"/>
      <c r="AA119" s="674"/>
      <c r="AB119" s="674">
        <v>5.7</v>
      </c>
      <c r="AC119" s="674"/>
      <c r="AD119" s="674"/>
      <c r="AE119" s="671">
        <v>2019</v>
      </c>
      <c r="AF119" s="672">
        <v>0</v>
      </c>
      <c r="AG119" s="681">
        <v>10000</v>
      </c>
      <c r="AH119" s="671" t="s">
        <v>860</v>
      </c>
      <c r="AI119" s="671" t="s">
        <v>174</v>
      </c>
      <c r="AJ119" s="671">
        <v>3</v>
      </c>
      <c r="AK119" s="671">
        <v>5</v>
      </c>
      <c r="AL119" s="671">
        <v>0</v>
      </c>
      <c r="AM119" s="667" t="s">
        <v>861</v>
      </c>
      <c r="AN119" s="667" t="s">
        <v>509</v>
      </c>
    </row>
    <row r="120" spans="1:40" ht="68.25" customHeight="1">
      <c r="A120" s="666" t="s">
        <v>848</v>
      </c>
      <c r="B120" s="666" t="s">
        <v>849</v>
      </c>
      <c r="C120" s="666" t="s">
        <v>289</v>
      </c>
      <c r="D120" s="666">
        <v>32</v>
      </c>
      <c r="E120" s="667" t="s">
        <v>158</v>
      </c>
      <c r="F120" s="668">
        <v>75910</v>
      </c>
      <c r="G120" s="668">
        <v>110890</v>
      </c>
      <c r="H120" s="668">
        <v>47981</v>
      </c>
      <c r="I120" s="666">
        <v>19677151</v>
      </c>
      <c r="J120" s="669">
        <v>54</v>
      </c>
      <c r="K120" s="669">
        <v>29</v>
      </c>
      <c r="L120" s="667">
        <v>30951</v>
      </c>
      <c r="M120" s="667">
        <v>10</v>
      </c>
      <c r="O120" s="671">
        <v>0</v>
      </c>
      <c r="P120" s="671">
        <v>0</v>
      </c>
      <c r="Q120" s="671">
        <v>0</v>
      </c>
      <c r="R120" s="671">
        <v>0</v>
      </c>
      <c r="S120" s="671">
        <v>1</v>
      </c>
      <c r="T120" s="671">
        <v>0</v>
      </c>
      <c r="U120" s="671">
        <v>0</v>
      </c>
      <c r="V120" s="671">
        <v>0</v>
      </c>
      <c r="W120" s="671">
        <v>0</v>
      </c>
      <c r="X120" s="671">
        <v>0</v>
      </c>
      <c r="Y120" s="671">
        <v>0</v>
      </c>
      <c r="AB120" s="671">
        <v>5.7</v>
      </c>
      <c r="AE120" s="671">
        <v>2014</v>
      </c>
      <c r="AF120" s="672">
        <v>0</v>
      </c>
      <c r="AG120" s="681">
        <v>6500</v>
      </c>
      <c r="AH120" s="671" t="s">
        <v>902</v>
      </c>
      <c r="AI120" s="671" t="s">
        <v>174</v>
      </c>
      <c r="AJ120" s="671">
        <v>3</v>
      </c>
      <c r="AK120" s="671">
        <v>1</v>
      </c>
      <c r="AL120" s="671">
        <v>1</v>
      </c>
      <c r="AM120" s="670" t="s">
        <v>903</v>
      </c>
      <c r="AN120" s="667" t="s">
        <v>108</v>
      </c>
    </row>
    <row r="121" spans="1:40" ht="68.25" customHeight="1">
      <c r="A121" s="666" t="s">
        <v>848</v>
      </c>
      <c r="B121" s="666" t="s">
        <v>849</v>
      </c>
      <c r="C121" s="666" t="s">
        <v>289</v>
      </c>
      <c r="D121" s="666">
        <v>32</v>
      </c>
      <c r="E121" s="667" t="s">
        <v>158</v>
      </c>
      <c r="F121" s="668">
        <v>75910</v>
      </c>
      <c r="G121" s="668">
        <v>110890</v>
      </c>
      <c r="H121" s="668">
        <v>47981</v>
      </c>
      <c r="I121" s="666">
        <v>19677151</v>
      </c>
      <c r="J121" s="669">
        <v>54</v>
      </c>
      <c r="K121" s="669">
        <v>29</v>
      </c>
      <c r="L121" s="667">
        <v>30951</v>
      </c>
      <c r="M121" s="667">
        <v>10</v>
      </c>
      <c r="O121" s="671">
        <v>0</v>
      </c>
      <c r="P121" s="671">
        <v>0</v>
      </c>
      <c r="Q121" s="671">
        <v>0</v>
      </c>
      <c r="R121" s="671">
        <v>0</v>
      </c>
      <c r="S121" s="671">
        <v>0</v>
      </c>
      <c r="T121" s="671">
        <v>1</v>
      </c>
      <c r="U121" s="671">
        <v>0</v>
      </c>
      <c r="V121" s="671">
        <v>0</v>
      </c>
      <c r="W121" s="671">
        <v>0</v>
      </c>
      <c r="X121" s="671">
        <v>0</v>
      </c>
      <c r="Y121" s="671">
        <v>1</v>
      </c>
      <c r="AB121" s="671">
        <v>5.7</v>
      </c>
      <c r="AE121" s="671" t="s">
        <v>189</v>
      </c>
      <c r="AG121" s="681">
        <v>5000</v>
      </c>
      <c r="AH121" s="674" t="s">
        <v>907</v>
      </c>
      <c r="AI121" s="674"/>
      <c r="AJ121" s="674">
        <v>3</v>
      </c>
      <c r="AK121" s="674">
        <v>1</v>
      </c>
      <c r="AL121" s="674">
        <v>1</v>
      </c>
      <c r="AM121" s="667" t="s">
        <v>908</v>
      </c>
      <c r="AN121" s="667" t="s">
        <v>189</v>
      </c>
    </row>
    <row r="122" spans="1:40" ht="68.25" customHeight="1">
      <c r="A122" s="666" t="s">
        <v>848</v>
      </c>
      <c r="B122" s="666" t="s">
        <v>849</v>
      </c>
      <c r="C122" s="666" t="s">
        <v>289</v>
      </c>
      <c r="D122" s="666">
        <v>32</v>
      </c>
      <c r="E122" s="667" t="s">
        <v>158</v>
      </c>
      <c r="F122" s="668">
        <v>75910</v>
      </c>
      <c r="G122" s="668">
        <v>110890</v>
      </c>
      <c r="H122" s="668">
        <v>47981</v>
      </c>
      <c r="I122" s="666">
        <v>19677151</v>
      </c>
      <c r="J122" s="669">
        <v>54</v>
      </c>
      <c r="K122" s="669">
        <v>29</v>
      </c>
      <c r="L122" s="667">
        <v>30951</v>
      </c>
      <c r="M122" s="667">
        <v>10</v>
      </c>
      <c r="O122" s="671">
        <v>0</v>
      </c>
      <c r="P122" s="671">
        <v>1</v>
      </c>
      <c r="Q122" s="671">
        <v>0</v>
      </c>
      <c r="R122" s="671">
        <v>0</v>
      </c>
      <c r="S122" s="671">
        <v>0</v>
      </c>
      <c r="T122" s="671">
        <v>0</v>
      </c>
      <c r="U122" s="671">
        <v>1</v>
      </c>
      <c r="V122" s="671">
        <v>0</v>
      </c>
      <c r="W122" s="671">
        <v>0</v>
      </c>
      <c r="X122" s="671">
        <v>0</v>
      </c>
      <c r="Y122" s="671">
        <v>0</v>
      </c>
      <c r="AB122" s="671">
        <v>5.7</v>
      </c>
      <c r="AE122" s="671" t="s">
        <v>189</v>
      </c>
      <c r="AG122" s="681">
        <v>3400</v>
      </c>
      <c r="AH122" s="671" t="s">
        <v>895</v>
      </c>
      <c r="AI122" s="671" t="s">
        <v>174</v>
      </c>
      <c r="AJ122" s="671">
        <v>3</v>
      </c>
      <c r="AK122" s="671">
        <v>1</v>
      </c>
      <c r="AL122" s="671">
        <v>1</v>
      </c>
      <c r="AM122" s="667" t="s">
        <v>896</v>
      </c>
      <c r="AN122" s="667" t="s">
        <v>897</v>
      </c>
    </row>
    <row r="123" spans="1:40" ht="68.25" customHeight="1">
      <c r="A123" s="666" t="s">
        <v>848</v>
      </c>
      <c r="B123" s="666" t="s">
        <v>849</v>
      </c>
      <c r="C123" s="666" t="s">
        <v>289</v>
      </c>
      <c r="D123" s="666">
        <v>32</v>
      </c>
      <c r="E123" s="667" t="s">
        <v>158</v>
      </c>
      <c r="F123" s="668">
        <v>75910</v>
      </c>
      <c r="G123" s="668">
        <v>110890</v>
      </c>
      <c r="H123" s="668">
        <v>47981</v>
      </c>
      <c r="I123" s="666">
        <v>19677151</v>
      </c>
      <c r="J123" s="669">
        <v>54</v>
      </c>
      <c r="K123" s="669">
        <v>29</v>
      </c>
      <c r="L123" s="667">
        <v>30951</v>
      </c>
      <c r="M123" s="667">
        <v>10</v>
      </c>
      <c r="O123" s="671">
        <v>0</v>
      </c>
      <c r="P123" s="671">
        <v>0</v>
      </c>
      <c r="Q123" s="671">
        <v>0</v>
      </c>
      <c r="R123" s="671">
        <v>0</v>
      </c>
      <c r="S123" s="671">
        <v>0</v>
      </c>
      <c r="T123" s="671">
        <v>0</v>
      </c>
      <c r="U123" s="671">
        <v>0</v>
      </c>
      <c r="V123" s="671">
        <v>0</v>
      </c>
      <c r="W123" s="671">
        <v>1</v>
      </c>
      <c r="X123" s="671">
        <v>0</v>
      </c>
      <c r="Y123" s="671">
        <v>0</v>
      </c>
      <c r="AB123" s="671">
        <v>5.7</v>
      </c>
      <c r="AE123" s="671" t="s">
        <v>189</v>
      </c>
      <c r="AG123" s="671" t="s">
        <v>189</v>
      </c>
      <c r="AH123" s="674" t="s">
        <v>866</v>
      </c>
      <c r="AI123" s="674" t="s">
        <v>314</v>
      </c>
      <c r="AJ123" s="674">
        <v>1</v>
      </c>
      <c r="AK123" s="674">
        <v>1</v>
      </c>
      <c r="AL123" s="674">
        <v>1</v>
      </c>
      <c r="AM123" s="667" t="s">
        <v>867</v>
      </c>
      <c r="AN123" s="667" t="s">
        <v>868</v>
      </c>
    </row>
    <row r="124" spans="1:40" ht="68.25" customHeight="1">
      <c r="A124" s="666" t="s">
        <v>848</v>
      </c>
      <c r="B124" s="666" t="s">
        <v>849</v>
      </c>
      <c r="C124" s="666" t="s">
        <v>289</v>
      </c>
      <c r="D124" s="666">
        <v>32</v>
      </c>
      <c r="E124" s="667" t="s">
        <v>158</v>
      </c>
      <c r="F124" s="668">
        <v>75910</v>
      </c>
      <c r="G124" s="668">
        <v>110890</v>
      </c>
      <c r="H124" s="668">
        <v>47981</v>
      </c>
      <c r="I124" s="666">
        <v>19677151</v>
      </c>
      <c r="J124" s="669">
        <v>54</v>
      </c>
      <c r="K124" s="669">
        <v>29</v>
      </c>
      <c r="L124" s="667">
        <v>30951</v>
      </c>
      <c r="M124" s="667">
        <v>10</v>
      </c>
      <c r="N124" s="702"/>
      <c r="O124" s="674">
        <v>0</v>
      </c>
      <c r="P124" s="674">
        <v>0</v>
      </c>
      <c r="Q124" s="674">
        <v>1</v>
      </c>
      <c r="R124" s="674">
        <v>1</v>
      </c>
      <c r="S124" s="674">
        <v>0</v>
      </c>
      <c r="T124" s="674">
        <v>0</v>
      </c>
      <c r="U124" s="674">
        <v>0</v>
      </c>
      <c r="V124" s="674">
        <v>0</v>
      </c>
      <c r="W124" s="674">
        <v>0</v>
      </c>
      <c r="X124" s="674">
        <v>0</v>
      </c>
      <c r="Y124" s="674">
        <v>1</v>
      </c>
      <c r="Z124" s="674"/>
      <c r="AA124" s="674"/>
      <c r="AB124" s="674">
        <v>5.7</v>
      </c>
      <c r="AC124" s="674"/>
      <c r="AD124" s="674"/>
      <c r="AE124" s="671">
        <v>2008</v>
      </c>
      <c r="AF124" s="672">
        <v>0</v>
      </c>
      <c r="AG124" s="681">
        <v>40000</v>
      </c>
      <c r="AH124" s="671" t="s">
        <v>872</v>
      </c>
      <c r="AJ124" s="671">
        <v>3</v>
      </c>
      <c r="AK124" s="671">
        <v>3</v>
      </c>
      <c r="AL124" s="671">
        <v>0</v>
      </c>
      <c r="AM124" s="688" t="s">
        <v>873</v>
      </c>
      <c r="AN124" s="667" t="s">
        <v>874</v>
      </c>
    </row>
    <row r="125" spans="1:40" ht="68.25" customHeight="1">
      <c r="A125" s="666" t="s">
        <v>848</v>
      </c>
      <c r="B125" s="666" t="s">
        <v>849</v>
      </c>
      <c r="C125" s="666" t="s">
        <v>289</v>
      </c>
      <c r="D125" s="666">
        <v>32</v>
      </c>
      <c r="E125" s="667" t="s">
        <v>158</v>
      </c>
      <c r="F125" s="668">
        <v>75910</v>
      </c>
      <c r="G125" s="668">
        <v>110890</v>
      </c>
      <c r="H125" s="668">
        <v>47981</v>
      </c>
      <c r="I125" s="666">
        <v>19677151</v>
      </c>
      <c r="J125" s="669">
        <v>54</v>
      </c>
      <c r="K125" s="669">
        <v>29</v>
      </c>
      <c r="L125" s="667">
        <v>30951</v>
      </c>
      <c r="M125" s="667">
        <v>10</v>
      </c>
      <c r="O125" s="671">
        <v>0</v>
      </c>
      <c r="P125" s="671">
        <v>0</v>
      </c>
      <c r="Q125" s="671">
        <v>1</v>
      </c>
      <c r="R125" s="671">
        <v>1</v>
      </c>
      <c r="S125" s="671">
        <v>0</v>
      </c>
      <c r="T125" s="671">
        <v>0</v>
      </c>
      <c r="U125" s="671">
        <v>0</v>
      </c>
      <c r="V125" s="671">
        <v>0</v>
      </c>
      <c r="W125" s="671">
        <v>0</v>
      </c>
      <c r="X125" s="671">
        <v>0</v>
      </c>
      <c r="Y125" s="671">
        <v>1</v>
      </c>
      <c r="AB125" s="671">
        <v>14</v>
      </c>
      <c r="AE125" s="671" t="s">
        <v>189</v>
      </c>
      <c r="AG125" s="681">
        <v>10000</v>
      </c>
      <c r="AH125" s="671" t="s">
        <v>883</v>
      </c>
      <c r="AI125" s="671" t="s">
        <v>174</v>
      </c>
      <c r="AJ125" s="671">
        <v>3</v>
      </c>
      <c r="AK125" s="671">
        <v>2</v>
      </c>
      <c r="AL125" s="671">
        <v>1</v>
      </c>
      <c r="AM125" s="667" t="s">
        <v>234</v>
      </c>
      <c r="AN125" s="667" t="s">
        <v>884</v>
      </c>
    </row>
    <row r="126" spans="1:40" ht="68.25" customHeight="1">
      <c r="A126" s="666" t="s">
        <v>848</v>
      </c>
      <c r="B126" s="666" t="s">
        <v>849</v>
      </c>
      <c r="C126" s="666" t="s">
        <v>289</v>
      </c>
      <c r="D126" s="666">
        <v>32</v>
      </c>
      <c r="E126" s="667" t="s">
        <v>158</v>
      </c>
      <c r="F126" s="668">
        <v>75910</v>
      </c>
      <c r="G126" s="668">
        <v>110890</v>
      </c>
      <c r="H126" s="668">
        <v>47981</v>
      </c>
      <c r="I126" s="666">
        <v>19677151</v>
      </c>
      <c r="J126" s="669">
        <v>54</v>
      </c>
      <c r="K126" s="669">
        <v>29</v>
      </c>
      <c r="L126" s="667">
        <v>30951</v>
      </c>
      <c r="M126" s="667">
        <v>10</v>
      </c>
      <c r="N126" s="702"/>
      <c r="O126" s="674">
        <v>0</v>
      </c>
      <c r="P126" s="674">
        <v>0</v>
      </c>
      <c r="Q126" s="674">
        <v>4</v>
      </c>
      <c r="R126" s="674">
        <v>1</v>
      </c>
      <c r="S126" s="674">
        <v>0</v>
      </c>
      <c r="T126" s="674">
        <v>0</v>
      </c>
      <c r="U126" s="674">
        <v>0</v>
      </c>
      <c r="V126" s="674">
        <v>0</v>
      </c>
      <c r="W126" s="674">
        <v>0</v>
      </c>
      <c r="X126" s="674">
        <v>0</v>
      </c>
      <c r="Y126" s="674">
        <v>0</v>
      </c>
      <c r="Z126" s="674"/>
      <c r="AA126" s="674"/>
      <c r="AB126" s="674">
        <v>5.7</v>
      </c>
      <c r="AC126" s="674"/>
      <c r="AD126" s="674"/>
      <c r="AE126" s="671">
        <v>2016</v>
      </c>
      <c r="AF126" s="672">
        <v>0</v>
      </c>
      <c r="AG126" s="681">
        <v>8000</v>
      </c>
      <c r="AH126" s="671" t="s">
        <v>888</v>
      </c>
      <c r="AI126" s="671" t="s">
        <v>174</v>
      </c>
      <c r="AJ126" s="671">
        <v>3</v>
      </c>
      <c r="AK126" s="671">
        <v>1</v>
      </c>
      <c r="AL126" s="671">
        <v>1</v>
      </c>
      <c r="AM126" s="667" t="s">
        <v>889</v>
      </c>
      <c r="AN126" s="667" t="s">
        <v>890</v>
      </c>
    </row>
    <row r="127" spans="1:40" ht="68.25" customHeight="1">
      <c r="A127" s="666" t="s">
        <v>909</v>
      </c>
      <c r="B127" s="666" t="s">
        <v>910</v>
      </c>
      <c r="C127" s="666" t="s">
        <v>308</v>
      </c>
      <c r="D127" s="666">
        <v>33</v>
      </c>
      <c r="E127" s="667" t="s">
        <v>131</v>
      </c>
      <c r="F127" s="668">
        <v>65070</v>
      </c>
      <c r="G127" s="668">
        <v>87180</v>
      </c>
      <c r="H127" s="668">
        <v>37676</v>
      </c>
      <c r="I127" s="666">
        <v>10698973</v>
      </c>
      <c r="J127" s="669">
        <v>0.55000000000000004</v>
      </c>
      <c r="K127" s="669">
        <v>0.26</v>
      </c>
      <c r="L127" s="670">
        <v>29618</v>
      </c>
      <c r="M127" s="667">
        <v>3</v>
      </c>
      <c r="O127" s="671">
        <v>0</v>
      </c>
      <c r="P127" s="671">
        <v>0</v>
      </c>
      <c r="Q127" s="671">
        <v>0</v>
      </c>
      <c r="R127" s="671">
        <v>0</v>
      </c>
      <c r="S127" s="671">
        <v>0</v>
      </c>
      <c r="T127" s="671">
        <v>0</v>
      </c>
      <c r="U127" s="671">
        <v>0</v>
      </c>
      <c r="V127" s="671">
        <v>1</v>
      </c>
      <c r="W127" s="671">
        <v>0</v>
      </c>
      <c r="X127" s="671">
        <v>0</v>
      </c>
      <c r="Y127" s="671">
        <v>1</v>
      </c>
      <c r="AB127" s="671">
        <v>5.4</v>
      </c>
      <c r="AE127" s="671">
        <v>2011</v>
      </c>
      <c r="AF127" s="672">
        <v>0</v>
      </c>
      <c r="AH127" s="671" t="s">
        <v>926</v>
      </c>
      <c r="AJ127" s="671">
        <v>3</v>
      </c>
      <c r="AK127" s="671">
        <v>1</v>
      </c>
      <c r="AL127" s="671">
        <v>1</v>
      </c>
      <c r="AN127" s="667" t="s">
        <v>927</v>
      </c>
    </row>
    <row r="128" spans="1:40" ht="68.25" customHeight="1">
      <c r="A128" s="666" t="s">
        <v>909</v>
      </c>
      <c r="B128" s="666" t="s">
        <v>910</v>
      </c>
      <c r="C128" s="666" t="s">
        <v>308</v>
      </c>
      <c r="D128" s="666">
        <v>33</v>
      </c>
      <c r="E128" s="667" t="s">
        <v>131</v>
      </c>
      <c r="F128" s="668">
        <v>65070</v>
      </c>
      <c r="G128" s="668">
        <v>87180</v>
      </c>
      <c r="H128" s="668">
        <v>37676</v>
      </c>
      <c r="I128" s="666">
        <v>10698973</v>
      </c>
      <c r="J128" s="669">
        <v>0.55000000000000004</v>
      </c>
      <c r="K128" s="669">
        <v>0.26</v>
      </c>
      <c r="L128" s="670">
        <v>29619</v>
      </c>
      <c r="M128" s="667">
        <v>3</v>
      </c>
      <c r="O128" s="671">
        <v>0</v>
      </c>
      <c r="P128" s="671">
        <v>0</v>
      </c>
      <c r="Q128" s="671">
        <v>5</v>
      </c>
      <c r="R128" s="671">
        <v>1</v>
      </c>
      <c r="S128" s="671">
        <v>0</v>
      </c>
      <c r="T128" s="671">
        <v>0</v>
      </c>
      <c r="U128" s="671">
        <v>0</v>
      </c>
      <c r="V128" s="671">
        <v>0</v>
      </c>
      <c r="W128" s="671">
        <v>0</v>
      </c>
      <c r="X128" s="671">
        <v>1</v>
      </c>
      <c r="Y128" s="671">
        <v>1</v>
      </c>
      <c r="AB128" s="671">
        <v>5.4</v>
      </c>
      <c r="AH128" s="671" t="s">
        <v>920</v>
      </c>
      <c r="AJ128" s="671">
        <v>3</v>
      </c>
      <c r="AK128" s="671">
        <v>3</v>
      </c>
      <c r="AL128" s="671">
        <v>0</v>
      </c>
      <c r="AM128" s="667" t="s">
        <v>304</v>
      </c>
      <c r="AN128" s="667" t="s">
        <v>921</v>
      </c>
    </row>
    <row r="129" spans="1:40" ht="68.25" customHeight="1">
      <c r="A129" s="666" t="s">
        <v>909</v>
      </c>
      <c r="B129" s="666" t="s">
        <v>910</v>
      </c>
      <c r="C129" s="666" t="s">
        <v>308</v>
      </c>
      <c r="D129" s="666">
        <v>33</v>
      </c>
      <c r="E129" s="667" t="s">
        <v>131</v>
      </c>
      <c r="F129" s="668">
        <v>65070</v>
      </c>
      <c r="G129" s="668">
        <v>87180</v>
      </c>
      <c r="H129" s="668">
        <v>37676</v>
      </c>
      <c r="I129" s="666">
        <v>10698973</v>
      </c>
      <c r="J129" s="669">
        <v>0.55000000000000004</v>
      </c>
      <c r="K129" s="669">
        <v>0.26</v>
      </c>
      <c r="L129" s="670">
        <v>29620</v>
      </c>
      <c r="M129" s="667">
        <v>3</v>
      </c>
      <c r="O129" s="671">
        <v>0</v>
      </c>
      <c r="P129" s="671">
        <v>3</v>
      </c>
      <c r="Q129" s="671">
        <v>0</v>
      </c>
      <c r="R129" s="671">
        <v>0</v>
      </c>
      <c r="S129" s="671">
        <v>0</v>
      </c>
      <c r="T129" s="671">
        <v>0</v>
      </c>
      <c r="U129" s="671">
        <v>1</v>
      </c>
      <c r="V129" s="671">
        <v>0</v>
      </c>
      <c r="W129" s="671">
        <v>0</v>
      </c>
      <c r="X129" s="671">
        <v>0</v>
      </c>
      <c r="Y129" s="671">
        <v>0</v>
      </c>
      <c r="AB129" s="671">
        <v>5.4</v>
      </c>
      <c r="AH129" s="671" t="s">
        <v>915</v>
      </c>
      <c r="AJ129" s="671">
        <v>1</v>
      </c>
      <c r="AK129" s="671">
        <v>1</v>
      </c>
      <c r="AL129" s="671">
        <v>1</v>
      </c>
      <c r="AM129" s="667" t="s">
        <v>119</v>
      </c>
      <c r="AN129" s="667" t="s">
        <v>916</v>
      </c>
    </row>
    <row r="130" spans="1:40" ht="68.25" customHeight="1">
      <c r="A130" s="666" t="s">
        <v>928</v>
      </c>
      <c r="B130" s="666" t="s">
        <v>929</v>
      </c>
      <c r="C130" s="666" t="s">
        <v>465</v>
      </c>
      <c r="D130" s="666">
        <v>34</v>
      </c>
      <c r="E130" s="667" t="s">
        <v>131</v>
      </c>
      <c r="F130" s="668">
        <v>78720</v>
      </c>
      <c r="G130" s="668">
        <v>81260</v>
      </c>
      <c r="H130" s="668">
        <v>41587</v>
      </c>
      <c r="I130" s="666">
        <v>779261</v>
      </c>
      <c r="M130" s="666">
        <v>0</v>
      </c>
      <c r="O130" s="671">
        <v>0</v>
      </c>
      <c r="P130" s="671">
        <v>0</v>
      </c>
      <c r="AF130" s="671"/>
    </row>
    <row r="131" spans="1:40" ht="68.25" customHeight="1">
      <c r="A131" s="666" t="s">
        <v>930</v>
      </c>
      <c r="B131" s="666" t="s">
        <v>931</v>
      </c>
      <c r="C131" s="666" t="s">
        <v>402</v>
      </c>
      <c r="D131" s="666">
        <v>35</v>
      </c>
      <c r="E131" s="667" t="s">
        <v>131</v>
      </c>
      <c r="F131" s="668">
        <v>67520</v>
      </c>
      <c r="G131" s="668">
        <v>87440</v>
      </c>
      <c r="H131" s="668">
        <v>39094</v>
      </c>
      <c r="I131" s="666">
        <v>11756058</v>
      </c>
      <c r="M131" s="667">
        <v>1</v>
      </c>
      <c r="O131" s="671">
        <v>0</v>
      </c>
      <c r="P131" s="671">
        <v>0</v>
      </c>
      <c r="Q131" s="671">
        <v>6</v>
      </c>
      <c r="R131" s="671">
        <v>1</v>
      </c>
      <c r="S131" s="671">
        <v>0</v>
      </c>
      <c r="T131" s="671">
        <v>0</v>
      </c>
      <c r="U131" s="671">
        <v>0</v>
      </c>
      <c r="V131" s="671">
        <v>0</v>
      </c>
      <c r="W131" s="671">
        <v>0</v>
      </c>
      <c r="X131" s="671">
        <v>0</v>
      </c>
      <c r="Y131" s="671">
        <v>0</v>
      </c>
      <c r="AB131" s="671">
        <v>2.7</v>
      </c>
      <c r="AE131" s="671">
        <v>2005</v>
      </c>
      <c r="AF131" s="672">
        <v>0</v>
      </c>
      <c r="AH131" s="698" t="s">
        <v>1912</v>
      </c>
      <c r="AI131" s="698"/>
      <c r="AJ131" s="698">
        <v>3</v>
      </c>
      <c r="AK131" s="698">
        <v>2</v>
      </c>
      <c r="AL131" s="698">
        <v>1</v>
      </c>
      <c r="AM131" s="667" t="s">
        <v>234</v>
      </c>
      <c r="AN131" s="667" t="s">
        <v>936</v>
      </c>
    </row>
    <row r="132" spans="1:40" ht="68.25" customHeight="1">
      <c r="A132" s="666" t="s">
        <v>937</v>
      </c>
      <c r="B132" s="666" t="s">
        <v>938</v>
      </c>
      <c r="C132" s="666" t="s">
        <v>146</v>
      </c>
      <c r="D132" s="666">
        <v>36</v>
      </c>
      <c r="E132" s="667" t="s">
        <v>99</v>
      </c>
      <c r="F132" s="668">
        <v>63440</v>
      </c>
      <c r="G132" s="668">
        <v>85740</v>
      </c>
      <c r="H132" s="668">
        <v>38154</v>
      </c>
      <c r="I132" s="666">
        <v>4019800</v>
      </c>
      <c r="J132" s="669">
        <v>50</v>
      </c>
      <c r="K132" s="669">
        <v>19</v>
      </c>
      <c r="L132" s="667">
        <v>27876</v>
      </c>
      <c r="M132" s="667">
        <v>4</v>
      </c>
      <c r="O132" s="671">
        <v>0</v>
      </c>
      <c r="P132" s="671">
        <v>0</v>
      </c>
      <c r="Q132" s="671">
        <v>1</v>
      </c>
      <c r="R132" s="671">
        <v>1</v>
      </c>
      <c r="S132" s="671">
        <v>0</v>
      </c>
      <c r="T132" s="671">
        <v>0</v>
      </c>
      <c r="U132" s="671">
        <v>0</v>
      </c>
      <c r="V132" s="671">
        <v>0</v>
      </c>
      <c r="W132" s="671">
        <v>0</v>
      </c>
      <c r="X132" s="671">
        <v>1</v>
      </c>
      <c r="Y132" s="671">
        <v>0</v>
      </c>
      <c r="AB132" s="671">
        <v>5.4</v>
      </c>
      <c r="AE132" s="671">
        <v>1989</v>
      </c>
      <c r="AF132" s="672">
        <v>0</v>
      </c>
      <c r="AH132" s="671" t="s">
        <v>952</v>
      </c>
      <c r="AJ132" s="671">
        <v>3</v>
      </c>
      <c r="AK132" s="671">
        <v>2</v>
      </c>
      <c r="AL132" s="671">
        <v>1</v>
      </c>
      <c r="AM132" s="667" t="s">
        <v>234</v>
      </c>
      <c r="AN132" s="667" t="s">
        <v>953</v>
      </c>
    </row>
    <row r="133" spans="1:40" ht="68.25" customHeight="1">
      <c r="A133" s="666" t="s">
        <v>937</v>
      </c>
      <c r="B133" s="666" t="s">
        <v>938</v>
      </c>
      <c r="C133" s="666" t="s">
        <v>146</v>
      </c>
      <c r="D133" s="666">
        <v>36</v>
      </c>
      <c r="E133" s="667" t="s">
        <v>99</v>
      </c>
      <c r="F133" s="668">
        <v>63440</v>
      </c>
      <c r="G133" s="668">
        <v>85740</v>
      </c>
      <c r="H133" s="668">
        <v>38154</v>
      </c>
      <c r="I133" s="666">
        <v>4019800</v>
      </c>
      <c r="J133" s="669">
        <v>50</v>
      </c>
      <c r="K133" s="669">
        <v>19</v>
      </c>
      <c r="L133" s="667">
        <v>27876</v>
      </c>
      <c r="M133" s="667">
        <v>4</v>
      </c>
      <c r="O133" s="671">
        <v>0</v>
      </c>
      <c r="P133" s="671">
        <v>0</v>
      </c>
      <c r="Q133" s="671">
        <v>1</v>
      </c>
      <c r="R133" s="671">
        <v>1</v>
      </c>
      <c r="S133" s="671">
        <v>0</v>
      </c>
      <c r="T133" s="671">
        <v>0</v>
      </c>
      <c r="U133" s="671">
        <v>0</v>
      </c>
      <c r="V133" s="671">
        <v>0</v>
      </c>
      <c r="W133" s="671">
        <v>0</v>
      </c>
      <c r="X133" s="671">
        <v>1</v>
      </c>
      <c r="Y133" s="671">
        <v>0</v>
      </c>
      <c r="AB133" s="671">
        <v>5.4</v>
      </c>
      <c r="AE133" s="671">
        <v>2010</v>
      </c>
      <c r="AF133" s="672">
        <v>0</v>
      </c>
      <c r="AH133" s="671" t="s">
        <v>957</v>
      </c>
      <c r="AJ133" s="671">
        <v>3</v>
      </c>
      <c r="AK133" s="671">
        <v>1</v>
      </c>
      <c r="AL133" s="671">
        <v>1</v>
      </c>
      <c r="AM133" s="667" t="s">
        <v>234</v>
      </c>
      <c r="AN133" s="667" t="s">
        <v>948</v>
      </c>
    </row>
    <row r="134" spans="1:40" ht="68.25" customHeight="1">
      <c r="A134" s="666" t="s">
        <v>937</v>
      </c>
      <c r="B134" s="666" t="s">
        <v>938</v>
      </c>
      <c r="C134" s="666" t="s">
        <v>146</v>
      </c>
      <c r="D134" s="666">
        <v>36</v>
      </c>
      <c r="E134" s="667" t="s">
        <v>99</v>
      </c>
      <c r="F134" s="668">
        <v>63440</v>
      </c>
      <c r="G134" s="668">
        <v>85740</v>
      </c>
      <c r="H134" s="668">
        <v>38154</v>
      </c>
      <c r="I134" s="666">
        <v>4019800</v>
      </c>
      <c r="J134" s="669">
        <v>50</v>
      </c>
      <c r="K134" s="669">
        <v>19</v>
      </c>
      <c r="L134" s="667">
        <v>27876</v>
      </c>
      <c r="M134" s="667">
        <v>4</v>
      </c>
      <c r="O134" s="671">
        <v>0</v>
      </c>
      <c r="P134" s="671">
        <v>0</v>
      </c>
      <c r="Q134" s="671">
        <v>6</v>
      </c>
      <c r="R134" s="671">
        <v>1</v>
      </c>
      <c r="S134" s="671">
        <v>0</v>
      </c>
      <c r="T134" s="671">
        <v>0</v>
      </c>
      <c r="U134" s="671">
        <v>0</v>
      </c>
      <c r="V134" s="671">
        <v>0</v>
      </c>
      <c r="W134" s="671">
        <v>0</v>
      </c>
      <c r="X134" s="671">
        <v>0</v>
      </c>
      <c r="Y134" s="671">
        <v>1</v>
      </c>
      <c r="AB134" s="671">
        <v>5.4</v>
      </c>
      <c r="AE134" s="671">
        <v>2006</v>
      </c>
      <c r="AF134" s="672">
        <v>0</v>
      </c>
      <c r="AH134" s="671" t="s">
        <v>831</v>
      </c>
      <c r="AJ134" s="671">
        <v>3</v>
      </c>
      <c r="AK134" s="671">
        <v>2</v>
      </c>
      <c r="AL134" s="671">
        <v>1</v>
      </c>
      <c r="AM134" s="667" t="s">
        <v>234</v>
      </c>
      <c r="AN134" s="667" t="s">
        <v>943</v>
      </c>
    </row>
    <row r="135" spans="1:40" ht="68.25" customHeight="1">
      <c r="A135" s="666" t="s">
        <v>937</v>
      </c>
      <c r="B135" s="666" t="s">
        <v>938</v>
      </c>
      <c r="C135" s="666" t="s">
        <v>146</v>
      </c>
      <c r="D135" s="666">
        <v>36</v>
      </c>
      <c r="E135" s="667" t="s">
        <v>99</v>
      </c>
      <c r="F135" s="668">
        <v>63440</v>
      </c>
      <c r="G135" s="668">
        <v>85740</v>
      </c>
      <c r="H135" s="668">
        <v>38154</v>
      </c>
      <c r="I135" s="666">
        <v>4019800</v>
      </c>
      <c r="J135" s="669">
        <v>50</v>
      </c>
      <c r="K135" s="669">
        <v>19</v>
      </c>
      <c r="L135" s="667">
        <v>27876</v>
      </c>
      <c r="M135" s="667">
        <v>1</v>
      </c>
      <c r="O135" s="671">
        <v>0</v>
      </c>
      <c r="P135" s="671">
        <v>0</v>
      </c>
      <c r="Q135" s="671">
        <v>9</v>
      </c>
      <c r="R135" s="671">
        <v>1</v>
      </c>
      <c r="S135" s="671">
        <v>0</v>
      </c>
      <c r="T135" s="671">
        <v>0</v>
      </c>
      <c r="U135" s="671">
        <v>0</v>
      </c>
      <c r="V135" s="671">
        <v>0</v>
      </c>
      <c r="W135" s="671">
        <v>0</v>
      </c>
      <c r="X135" s="671">
        <v>1</v>
      </c>
      <c r="Y135" s="671">
        <v>1</v>
      </c>
      <c r="AB135" s="671">
        <v>5.4</v>
      </c>
      <c r="AE135" s="671">
        <v>2010</v>
      </c>
      <c r="AF135" s="672">
        <v>0</v>
      </c>
      <c r="AH135" s="671" t="s">
        <v>947</v>
      </c>
      <c r="AJ135" s="671">
        <v>3</v>
      </c>
      <c r="AK135" s="671">
        <v>1</v>
      </c>
      <c r="AL135" s="671">
        <v>1</v>
      </c>
      <c r="AM135" s="667" t="s">
        <v>234</v>
      </c>
      <c r="AN135" s="667" t="s">
        <v>948</v>
      </c>
    </row>
    <row r="136" spans="1:40" ht="68.25" customHeight="1">
      <c r="A136" s="666" t="s">
        <v>958</v>
      </c>
      <c r="B136" s="666" t="s">
        <v>959</v>
      </c>
      <c r="C136" s="666" t="s">
        <v>111</v>
      </c>
      <c r="D136" s="666">
        <v>37</v>
      </c>
      <c r="E136" s="667" t="s">
        <v>158</v>
      </c>
      <c r="F136" s="668">
        <v>86780</v>
      </c>
      <c r="G136" s="668">
        <v>115390</v>
      </c>
      <c r="H136" s="668">
        <v>40374</v>
      </c>
      <c r="I136" s="666">
        <v>4240137</v>
      </c>
      <c r="J136" s="669">
        <v>53</v>
      </c>
      <c r="K136" s="669">
        <v>21</v>
      </c>
      <c r="L136" s="667">
        <v>26504</v>
      </c>
      <c r="M136" s="667">
        <v>4</v>
      </c>
      <c r="O136" s="671">
        <v>0</v>
      </c>
      <c r="P136" s="671">
        <v>3</v>
      </c>
      <c r="Q136" s="671">
        <v>0</v>
      </c>
      <c r="R136" s="671">
        <v>0</v>
      </c>
      <c r="S136" s="671">
        <v>0</v>
      </c>
      <c r="T136" s="671">
        <v>0</v>
      </c>
      <c r="U136" s="671">
        <v>1</v>
      </c>
      <c r="V136" s="671">
        <v>0</v>
      </c>
      <c r="W136" s="671">
        <v>0</v>
      </c>
      <c r="X136" s="671">
        <v>0</v>
      </c>
      <c r="Y136" s="671">
        <v>0</v>
      </c>
      <c r="AB136" s="671">
        <v>4.8</v>
      </c>
      <c r="AE136" s="671">
        <v>2007</v>
      </c>
      <c r="AF136" s="672">
        <v>0</v>
      </c>
      <c r="AG136" s="681">
        <v>7500</v>
      </c>
      <c r="AH136" s="671" t="s">
        <v>986</v>
      </c>
      <c r="AI136" s="671" t="s">
        <v>174</v>
      </c>
      <c r="AJ136" s="671">
        <v>3</v>
      </c>
      <c r="AK136" s="671">
        <v>1</v>
      </c>
      <c r="AL136" s="671">
        <v>1</v>
      </c>
      <c r="AM136" s="667" t="s">
        <v>234</v>
      </c>
      <c r="AN136" s="667" t="s">
        <v>234</v>
      </c>
    </row>
    <row r="137" spans="1:40" ht="68.25" customHeight="1">
      <c r="A137" s="666" t="s">
        <v>958</v>
      </c>
      <c r="B137" s="666" t="s">
        <v>959</v>
      </c>
      <c r="C137" s="666" t="s">
        <v>111</v>
      </c>
      <c r="D137" s="666">
        <v>37</v>
      </c>
      <c r="E137" s="667" t="s">
        <v>158</v>
      </c>
      <c r="F137" s="668">
        <v>86780</v>
      </c>
      <c r="G137" s="668">
        <v>115390</v>
      </c>
      <c r="H137" s="668">
        <v>40374</v>
      </c>
      <c r="I137" s="666">
        <v>4240137</v>
      </c>
      <c r="J137" s="669">
        <v>53</v>
      </c>
      <c r="K137" s="669">
        <v>21</v>
      </c>
      <c r="L137" s="667">
        <v>26504</v>
      </c>
      <c r="M137" s="667">
        <v>4</v>
      </c>
      <c r="O137" s="671">
        <v>0</v>
      </c>
      <c r="P137" s="671">
        <v>0</v>
      </c>
      <c r="Q137" s="671">
        <v>1</v>
      </c>
      <c r="R137" s="671">
        <v>1</v>
      </c>
      <c r="S137" s="671">
        <v>0</v>
      </c>
      <c r="T137" s="671">
        <v>0</v>
      </c>
      <c r="U137" s="671">
        <v>0</v>
      </c>
      <c r="V137" s="671">
        <v>0</v>
      </c>
      <c r="W137" s="671">
        <v>0</v>
      </c>
      <c r="X137" s="671">
        <v>0</v>
      </c>
      <c r="Y137" s="671">
        <v>0</v>
      </c>
      <c r="AB137" s="671">
        <v>4.8</v>
      </c>
      <c r="AE137" s="671" t="s">
        <v>189</v>
      </c>
      <c r="AF137" s="672">
        <v>0</v>
      </c>
      <c r="AG137" s="671" t="s">
        <v>964</v>
      </c>
      <c r="AH137" s="671" t="s">
        <v>965</v>
      </c>
      <c r="AI137" s="671" t="s">
        <v>174</v>
      </c>
      <c r="AJ137" s="671">
        <v>3</v>
      </c>
      <c r="AK137" s="671">
        <v>2</v>
      </c>
      <c r="AL137" s="671">
        <v>1</v>
      </c>
      <c r="AM137" s="667" t="s">
        <v>966</v>
      </c>
      <c r="AN137" s="667" t="s">
        <v>967</v>
      </c>
    </row>
    <row r="138" spans="1:40" ht="68.25" customHeight="1">
      <c r="A138" s="666" t="s">
        <v>958</v>
      </c>
      <c r="B138" s="666" t="s">
        <v>959</v>
      </c>
      <c r="C138" s="666" t="s">
        <v>111</v>
      </c>
      <c r="D138" s="666">
        <v>37</v>
      </c>
      <c r="E138" s="667" t="s">
        <v>158</v>
      </c>
      <c r="F138" s="668">
        <v>86780</v>
      </c>
      <c r="G138" s="668">
        <v>115390</v>
      </c>
      <c r="H138" s="668">
        <v>40374</v>
      </c>
      <c r="I138" s="666">
        <v>4240137</v>
      </c>
      <c r="J138" s="669">
        <v>53</v>
      </c>
      <c r="K138" s="669">
        <v>21</v>
      </c>
      <c r="L138" s="667">
        <v>26504</v>
      </c>
      <c r="M138" s="667">
        <v>4</v>
      </c>
      <c r="O138" s="671">
        <v>0</v>
      </c>
      <c r="P138" s="671">
        <v>0</v>
      </c>
      <c r="Q138" s="671">
        <v>5</v>
      </c>
      <c r="R138" s="671">
        <v>1</v>
      </c>
      <c r="S138" s="671">
        <v>0</v>
      </c>
      <c r="T138" s="671">
        <v>0</v>
      </c>
      <c r="U138" s="671">
        <v>0</v>
      </c>
      <c r="V138" s="671">
        <v>0</v>
      </c>
      <c r="W138" s="671">
        <v>0</v>
      </c>
      <c r="X138" s="671">
        <v>0</v>
      </c>
      <c r="Y138" s="671">
        <v>1</v>
      </c>
      <c r="AB138" s="671">
        <v>4.8</v>
      </c>
      <c r="AE138" s="671">
        <v>2021</v>
      </c>
      <c r="AF138" s="672">
        <v>1</v>
      </c>
      <c r="AG138" s="671" t="s">
        <v>971</v>
      </c>
      <c r="AH138" s="671" t="s">
        <v>972</v>
      </c>
      <c r="AI138" s="671" t="s">
        <v>174</v>
      </c>
      <c r="AJ138" s="671">
        <v>3</v>
      </c>
      <c r="AK138" s="671">
        <v>2</v>
      </c>
      <c r="AL138" s="671">
        <v>0</v>
      </c>
      <c r="AM138" s="667" t="s">
        <v>973</v>
      </c>
      <c r="AN138" s="667" t="s">
        <v>974</v>
      </c>
    </row>
    <row r="139" spans="1:40" ht="68.25" customHeight="1">
      <c r="A139" s="666" t="s">
        <v>958</v>
      </c>
      <c r="B139" s="666" t="s">
        <v>959</v>
      </c>
      <c r="C139" s="666" t="s">
        <v>111</v>
      </c>
      <c r="D139" s="666">
        <v>37</v>
      </c>
      <c r="E139" s="667" t="s">
        <v>158</v>
      </c>
      <c r="F139" s="668">
        <v>86780</v>
      </c>
      <c r="G139" s="668">
        <v>115390</v>
      </c>
      <c r="H139" s="668">
        <v>40374</v>
      </c>
      <c r="I139" s="666">
        <v>4240137</v>
      </c>
      <c r="J139" s="669">
        <v>53</v>
      </c>
      <c r="K139" s="669">
        <v>21</v>
      </c>
      <c r="L139" s="667">
        <v>26504</v>
      </c>
      <c r="M139" s="667">
        <v>4</v>
      </c>
      <c r="O139" s="671">
        <v>0</v>
      </c>
      <c r="P139" s="671">
        <v>0</v>
      </c>
      <c r="Q139" s="671">
        <v>9</v>
      </c>
      <c r="R139" s="671">
        <v>1</v>
      </c>
      <c r="S139" s="671">
        <v>0</v>
      </c>
      <c r="T139" s="671">
        <v>0</v>
      </c>
      <c r="U139" s="671">
        <v>0</v>
      </c>
      <c r="V139" s="671">
        <v>0</v>
      </c>
      <c r="W139" s="671">
        <v>0</v>
      </c>
      <c r="X139" s="671">
        <v>1</v>
      </c>
      <c r="Y139" s="671">
        <v>0</v>
      </c>
      <c r="AB139" s="671">
        <v>4.8</v>
      </c>
      <c r="AE139" s="671">
        <v>2018</v>
      </c>
      <c r="AF139" s="672">
        <v>0</v>
      </c>
      <c r="AG139" s="671" t="s">
        <v>979</v>
      </c>
      <c r="AH139" s="671" t="s">
        <v>980</v>
      </c>
      <c r="AI139" s="671" t="s">
        <v>174</v>
      </c>
      <c r="AJ139" s="671">
        <v>3</v>
      </c>
      <c r="AK139" s="671">
        <v>3</v>
      </c>
      <c r="AL139" s="671">
        <v>1</v>
      </c>
      <c r="AM139" s="667" t="s">
        <v>981</v>
      </c>
      <c r="AN139" s="667" t="s">
        <v>982</v>
      </c>
    </row>
    <row r="140" spans="1:40" ht="68.25" customHeight="1">
      <c r="A140" s="666" t="s">
        <v>987</v>
      </c>
      <c r="B140" s="666" t="s">
        <v>988</v>
      </c>
      <c r="C140" s="666" t="s">
        <v>289</v>
      </c>
      <c r="D140" s="666">
        <v>38</v>
      </c>
      <c r="E140" s="667" t="s">
        <v>131</v>
      </c>
      <c r="F140" s="668">
        <v>72210</v>
      </c>
      <c r="G140" s="668">
        <v>89820</v>
      </c>
      <c r="H140" s="668">
        <v>47827</v>
      </c>
      <c r="I140" s="666">
        <v>12972008</v>
      </c>
      <c r="J140" s="669">
        <v>64</v>
      </c>
      <c r="K140" s="669">
        <v>39</v>
      </c>
      <c r="L140" s="667">
        <v>39375</v>
      </c>
      <c r="M140" s="667">
        <v>2</v>
      </c>
      <c r="O140" s="671">
        <v>0</v>
      </c>
      <c r="P140" s="671">
        <v>3</v>
      </c>
      <c r="Q140" s="671">
        <v>0</v>
      </c>
      <c r="R140" s="671">
        <v>0</v>
      </c>
      <c r="S140" s="671">
        <v>0</v>
      </c>
      <c r="T140" s="671">
        <v>0</v>
      </c>
      <c r="U140" s="671">
        <v>1</v>
      </c>
      <c r="V140" s="671">
        <v>0</v>
      </c>
      <c r="W140" s="671">
        <v>0</v>
      </c>
      <c r="X140" s="671">
        <v>0</v>
      </c>
      <c r="Y140" s="671">
        <v>0</v>
      </c>
      <c r="AB140" s="671">
        <v>6.2</v>
      </c>
      <c r="AE140" s="671">
        <v>2010</v>
      </c>
      <c r="AF140" s="672">
        <v>0</v>
      </c>
      <c r="AG140" s="671" t="s">
        <v>770</v>
      </c>
      <c r="AH140" s="671" t="s">
        <v>997</v>
      </c>
      <c r="AI140" s="671" t="s">
        <v>119</v>
      </c>
      <c r="AJ140" s="671">
        <v>1</v>
      </c>
      <c r="AK140" s="671">
        <v>1</v>
      </c>
      <c r="AL140" s="671">
        <v>1</v>
      </c>
      <c r="AM140" s="667" t="s">
        <v>998</v>
      </c>
      <c r="AN140" s="689" t="s">
        <v>999</v>
      </c>
    </row>
    <row r="141" spans="1:40" ht="68.25" customHeight="1">
      <c r="A141" s="666" t="s">
        <v>987</v>
      </c>
      <c r="B141" s="666" t="s">
        <v>988</v>
      </c>
      <c r="C141" s="666" t="s">
        <v>289</v>
      </c>
      <c r="D141" s="666">
        <v>38</v>
      </c>
      <c r="E141" s="667" t="s">
        <v>131</v>
      </c>
      <c r="F141" s="668">
        <v>72210</v>
      </c>
      <c r="G141" s="668">
        <v>89820</v>
      </c>
      <c r="H141" s="668">
        <v>47827</v>
      </c>
      <c r="I141" s="666">
        <v>12972008</v>
      </c>
      <c r="J141" s="669">
        <v>64</v>
      </c>
      <c r="K141" s="669">
        <v>39</v>
      </c>
      <c r="L141" s="667">
        <v>39375</v>
      </c>
      <c r="M141" s="667">
        <v>2</v>
      </c>
      <c r="O141" s="671">
        <v>0</v>
      </c>
      <c r="P141" s="671">
        <v>0</v>
      </c>
      <c r="Q141" s="671">
        <v>1</v>
      </c>
      <c r="R141" s="671">
        <v>1</v>
      </c>
      <c r="S141" s="671">
        <v>0</v>
      </c>
      <c r="T141" s="671">
        <v>0</v>
      </c>
      <c r="U141" s="671">
        <v>0</v>
      </c>
      <c r="V141" s="671">
        <v>0</v>
      </c>
      <c r="W141" s="671">
        <v>0</v>
      </c>
      <c r="X141" s="671">
        <v>0</v>
      </c>
      <c r="Y141" s="671">
        <v>1</v>
      </c>
      <c r="AB141" s="671">
        <v>6.2</v>
      </c>
      <c r="AE141" s="671">
        <v>2001</v>
      </c>
      <c r="AF141" s="672">
        <v>0</v>
      </c>
      <c r="AG141" s="671" t="s">
        <v>992</v>
      </c>
      <c r="AH141" s="671" t="s">
        <v>993</v>
      </c>
      <c r="AI141" s="671" t="s">
        <v>174</v>
      </c>
      <c r="AJ141" s="671">
        <v>3</v>
      </c>
      <c r="AK141" s="671">
        <v>2</v>
      </c>
      <c r="AL141" s="671">
        <v>0</v>
      </c>
      <c r="AN141" s="667" t="s">
        <v>260</v>
      </c>
    </row>
    <row r="142" spans="1:40" ht="68.25" customHeight="1">
      <c r="A142" s="666" t="s">
        <v>1002</v>
      </c>
      <c r="B142" s="666" t="s">
        <v>1003</v>
      </c>
      <c r="C142" s="666" t="s">
        <v>275</v>
      </c>
      <c r="D142" s="666">
        <v>39</v>
      </c>
      <c r="E142" s="667" t="s">
        <v>158</v>
      </c>
      <c r="F142" s="668">
        <v>80650</v>
      </c>
      <c r="G142" s="668">
        <v>100720</v>
      </c>
      <c r="H142" s="668">
        <v>45337</v>
      </c>
      <c r="I142" s="666">
        <v>1093734</v>
      </c>
      <c r="J142" s="669">
        <v>64</v>
      </c>
      <c r="K142" s="669">
        <v>40</v>
      </c>
      <c r="L142" s="667">
        <v>36791</v>
      </c>
      <c r="M142" s="667">
        <v>3</v>
      </c>
      <c r="O142" s="671">
        <v>0</v>
      </c>
      <c r="P142" s="671">
        <v>0</v>
      </c>
      <c r="Q142" s="671">
        <v>0</v>
      </c>
      <c r="R142" s="671">
        <v>0</v>
      </c>
      <c r="S142" s="671">
        <v>0</v>
      </c>
      <c r="T142" s="671">
        <v>0</v>
      </c>
      <c r="U142" s="671">
        <v>0</v>
      </c>
      <c r="V142" s="671">
        <v>1</v>
      </c>
      <c r="W142" s="671">
        <v>0</v>
      </c>
      <c r="X142" s="671">
        <v>0</v>
      </c>
      <c r="Y142" s="671">
        <v>0</v>
      </c>
      <c r="AB142" s="671">
        <v>3</v>
      </c>
      <c r="AE142" s="671">
        <v>2016</v>
      </c>
      <c r="AF142" s="672">
        <v>0</v>
      </c>
      <c r="AH142" s="671" t="s">
        <v>1019</v>
      </c>
      <c r="AJ142" s="671">
        <v>3</v>
      </c>
      <c r="AK142" s="671">
        <v>1</v>
      </c>
      <c r="AL142" s="671">
        <v>1</v>
      </c>
      <c r="AM142" s="667" t="s">
        <v>234</v>
      </c>
      <c r="AN142" s="667" t="s">
        <v>234</v>
      </c>
    </row>
    <row r="143" spans="1:40" ht="68.25" customHeight="1">
      <c r="A143" s="666" t="s">
        <v>1002</v>
      </c>
      <c r="B143" s="666" t="s">
        <v>1003</v>
      </c>
      <c r="C143" s="666" t="s">
        <v>275</v>
      </c>
      <c r="D143" s="666">
        <v>39</v>
      </c>
      <c r="E143" s="667" t="s">
        <v>158</v>
      </c>
      <c r="F143" s="668">
        <v>80650</v>
      </c>
      <c r="G143" s="668">
        <v>100720</v>
      </c>
      <c r="H143" s="668">
        <v>45337</v>
      </c>
      <c r="I143" s="666">
        <v>1093734</v>
      </c>
      <c r="J143" s="669">
        <v>64</v>
      </c>
      <c r="K143" s="669">
        <v>40</v>
      </c>
      <c r="L143" s="667">
        <v>36791</v>
      </c>
      <c r="M143" s="667">
        <v>3</v>
      </c>
      <c r="O143" s="671">
        <v>0</v>
      </c>
      <c r="P143" s="671">
        <v>0</v>
      </c>
      <c r="Q143" s="671">
        <v>3</v>
      </c>
      <c r="R143" s="671">
        <v>1</v>
      </c>
      <c r="S143" s="671">
        <v>0</v>
      </c>
      <c r="T143" s="671">
        <v>0</v>
      </c>
      <c r="U143" s="671">
        <v>0</v>
      </c>
      <c r="V143" s="671">
        <v>0</v>
      </c>
      <c r="W143" s="671">
        <v>0</v>
      </c>
      <c r="X143" s="671">
        <v>0</v>
      </c>
      <c r="Y143" s="671">
        <v>0</v>
      </c>
      <c r="AB143" s="671">
        <v>3</v>
      </c>
      <c r="AE143" s="671">
        <v>2022</v>
      </c>
      <c r="AF143" s="672">
        <v>1</v>
      </c>
      <c r="AH143" s="671" t="s">
        <v>1013</v>
      </c>
      <c r="AJ143" s="671">
        <v>1</v>
      </c>
      <c r="AM143" s="667" t="s">
        <v>314</v>
      </c>
      <c r="AN143" s="667" t="s">
        <v>1014</v>
      </c>
    </row>
    <row r="144" spans="1:40" ht="68.25" customHeight="1">
      <c r="A144" s="666" t="s">
        <v>1002</v>
      </c>
      <c r="B144" s="666" t="s">
        <v>1003</v>
      </c>
      <c r="C144" s="666" t="s">
        <v>275</v>
      </c>
      <c r="D144" s="666">
        <v>39</v>
      </c>
      <c r="E144" s="667" t="s">
        <v>158</v>
      </c>
      <c r="F144" s="668">
        <v>80650</v>
      </c>
      <c r="G144" s="668">
        <v>100720</v>
      </c>
      <c r="H144" s="668">
        <v>45337</v>
      </c>
      <c r="I144" s="666">
        <v>1093734</v>
      </c>
      <c r="J144" s="669">
        <v>64</v>
      </c>
      <c r="K144" s="669">
        <v>40</v>
      </c>
      <c r="L144" s="667">
        <v>36791</v>
      </c>
      <c r="M144" s="667">
        <v>3</v>
      </c>
      <c r="O144" s="671">
        <v>0</v>
      </c>
      <c r="P144" s="671">
        <v>0</v>
      </c>
      <c r="Q144" s="671">
        <v>9</v>
      </c>
      <c r="R144" s="671">
        <v>1</v>
      </c>
      <c r="S144" s="671">
        <v>0</v>
      </c>
      <c r="T144" s="671">
        <v>0</v>
      </c>
      <c r="U144" s="671">
        <v>0</v>
      </c>
      <c r="V144" s="671">
        <v>0</v>
      </c>
      <c r="W144" s="671">
        <v>0</v>
      </c>
      <c r="X144" s="671">
        <v>0</v>
      </c>
      <c r="Y144" s="671">
        <v>1</v>
      </c>
      <c r="AB144" s="671">
        <v>3</v>
      </c>
      <c r="AE144" s="671">
        <v>2023</v>
      </c>
      <c r="AF144" s="672">
        <v>1</v>
      </c>
      <c r="AH144" s="671" t="s">
        <v>1008</v>
      </c>
      <c r="AJ144" s="671">
        <v>3</v>
      </c>
      <c r="AK144" s="671">
        <v>1</v>
      </c>
      <c r="AL144" s="671">
        <v>1</v>
      </c>
      <c r="AN144" s="667" t="s">
        <v>234</v>
      </c>
    </row>
    <row r="145" spans="1:40" ht="68.25" customHeight="1">
      <c r="A145" s="666" t="s">
        <v>1020</v>
      </c>
      <c r="B145" s="666" t="s">
        <v>1021</v>
      </c>
      <c r="C145" s="666" t="s">
        <v>308</v>
      </c>
      <c r="D145" s="666">
        <v>40</v>
      </c>
      <c r="E145" s="667" t="s">
        <v>99</v>
      </c>
      <c r="F145" s="668">
        <v>61770</v>
      </c>
      <c r="G145" s="668">
        <v>87540</v>
      </c>
      <c r="H145" s="668">
        <v>38929</v>
      </c>
      <c r="I145" s="666">
        <v>5282634</v>
      </c>
      <c r="J145" s="669">
        <v>60</v>
      </c>
      <c r="K145" s="669">
        <v>31</v>
      </c>
      <c r="L145" s="667">
        <v>32635</v>
      </c>
      <c r="M145" s="667">
        <v>1</v>
      </c>
      <c r="O145" s="671">
        <v>0</v>
      </c>
      <c r="P145" s="671">
        <v>3</v>
      </c>
      <c r="Q145" s="671">
        <v>0</v>
      </c>
      <c r="R145" s="671">
        <v>0</v>
      </c>
      <c r="S145" s="671">
        <v>0</v>
      </c>
      <c r="T145" s="671">
        <v>0</v>
      </c>
      <c r="U145" s="671">
        <v>1</v>
      </c>
      <c r="V145" s="671">
        <v>0</v>
      </c>
      <c r="W145" s="671">
        <v>0</v>
      </c>
      <c r="X145" s="671">
        <v>0</v>
      </c>
      <c r="Y145" s="671">
        <v>0</v>
      </c>
      <c r="AB145" s="671">
        <v>5.4</v>
      </c>
      <c r="AE145" s="671">
        <v>2002</v>
      </c>
      <c r="AF145" s="672">
        <v>0</v>
      </c>
      <c r="AG145" s="671" t="s">
        <v>770</v>
      </c>
      <c r="AH145" s="671" t="s">
        <v>1026</v>
      </c>
      <c r="AI145" s="671" t="s">
        <v>763</v>
      </c>
      <c r="AJ145" s="671">
        <v>3</v>
      </c>
      <c r="AK145" s="671">
        <v>2</v>
      </c>
      <c r="AL145" s="671">
        <v>1</v>
      </c>
      <c r="AM145" s="667" t="s">
        <v>1027</v>
      </c>
      <c r="AN145" s="667" t="s">
        <v>386</v>
      </c>
    </row>
    <row r="146" spans="1:40" ht="68.25" customHeight="1">
      <c r="A146" s="666" t="s">
        <v>1028</v>
      </c>
      <c r="B146" s="666" t="s">
        <v>1029</v>
      </c>
      <c r="C146" s="666" t="s">
        <v>465</v>
      </c>
      <c r="D146" s="666">
        <v>41</v>
      </c>
      <c r="E146" s="667" t="s">
        <v>99</v>
      </c>
      <c r="F146" s="668">
        <v>67180</v>
      </c>
      <c r="G146" s="668">
        <v>81880</v>
      </c>
      <c r="H146" s="668">
        <v>41170</v>
      </c>
      <c r="I146" s="666">
        <v>909824</v>
      </c>
      <c r="J146" s="669">
        <v>73</v>
      </c>
      <c r="K146" s="669">
        <v>26</v>
      </c>
      <c r="L146" s="667">
        <v>32029</v>
      </c>
      <c r="M146" s="667">
        <v>2</v>
      </c>
      <c r="O146" s="671">
        <v>0</v>
      </c>
      <c r="P146" s="671">
        <v>0</v>
      </c>
      <c r="Q146" s="671">
        <v>6</v>
      </c>
      <c r="R146" s="671">
        <v>1</v>
      </c>
      <c r="S146" s="671">
        <v>0</v>
      </c>
      <c r="T146" s="671">
        <v>0</v>
      </c>
      <c r="U146" s="671">
        <v>0</v>
      </c>
      <c r="V146" s="671">
        <v>0</v>
      </c>
      <c r="W146" s="671">
        <v>0</v>
      </c>
      <c r="X146" s="671">
        <v>0</v>
      </c>
      <c r="Y146" s="671">
        <v>0</v>
      </c>
      <c r="AB146" s="671">
        <v>6.7</v>
      </c>
      <c r="AE146" s="671">
        <v>2004</v>
      </c>
      <c r="AF146" s="672">
        <v>0</v>
      </c>
      <c r="AG146" s="671" t="s">
        <v>1033</v>
      </c>
      <c r="AH146" s="671" t="s">
        <v>1034</v>
      </c>
      <c r="AI146" s="671" t="s">
        <v>153</v>
      </c>
      <c r="AJ146" s="671">
        <v>3</v>
      </c>
      <c r="AK146" s="671">
        <v>1</v>
      </c>
      <c r="AL146" s="671">
        <v>1</v>
      </c>
      <c r="AM146" s="667" t="s">
        <v>174</v>
      </c>
      <c r="AN146" s="667" t="s">
        <v>1035</v>
      </c>
    </row>
    <row r="147" spans="1:40" ht="68.25" customHeight="1">
      <c r="A147" s="666" t="s">
        <v>1028</v>
      </c>
      <c r="B147" s="666" t="s">
        <v>1029</v>
      </c>
      <c r="C147" s="666" t="s">
        <v>465</v>
      </c>
      <c r="D147" s="666">
        <v>41</v>
      </c>
      <c r="E147" s="667" t="s">
        <v>99</v>
      </c>
      <c r="F147" s="668">
        <v>67180</v>
      </c>
      <c r="G147" s="668">
        <v>81880</v>
      </c>
      <c r="H147" s="668">
        <v>41170</v>
      </c>
      <c r="I147" s="666">
        <v>909824</v>
      </c>
      <c r="J147" s="669">
        <v>73</v>
      </c>
      <c r="K147" s="669">
        <v>26</v>
      </c>
      <c r="L147" s="667">
        <v>32029</v>
      </c>
      <c r="M147" s="667">
        <v>2</v>
      </c>
      <c r="O147" s="671">
        <v>0</v>
      </c>
      <c r="P147" s="671">
        <v>0</v>
      </c>
      <c r="Q147" s="671">
        <v>9</v>
      </c>
      <c r="R147" s="671">
        <v>1</v>
      </c>
      <c r="S147" s="671">
        <v>0</v>
      </c>
      <c r="T147" s="671">
        <v>0</v>
      </c>
      <c r="U147" s="671">
        <v>0</v>
      </c>
      <c r="V147" s="671">
        <v>0</v>
      </c>
      <c r="W147" s="671">
        <v>0</v>
      </c>
      <c r="X147" s="671">
        <v>0</v>
      </c>
      <c r="Y147" s="671">
        <v>1</v>
      </c>
      <c r="AB147" s="671">
        <v>6.7</v>
      </c>
      <c r="AE147" s="671">
        <v>2021</v>
      </c>
      <c r="AF147" s="672">
        <v>1</v>
      </c>
      <c r="AG147" s="671" t="s">
        <v>1039</v>
      </c>
      <c r="AH147" s="671" t="s">
        <v>1040</v>
      </c>
      <c r="AI147" s="671" t="s">
        <v>153</v>
      </c>
      <c r="AJ147" s="671">
        <v>3</v>
      </c>
      <c r="AK147" s="671">
        <v>2</v>
      </c>
      <c r="AL147" s="671">
        <v>0</v>
      </c>
      <c r="AM147" s="667" t="s">
        <v>1041</v>
      </c>
      <c r="AN147" s="667" t="s">
        <v>260</v>
      </c>
    </row>
    <row r="148" spans="1:40" ht="68.25" customHeight="1">
      <c r="A148" s="666" t="s">
        <v>1042</v>
      </c>
      <c r="B148" s="666" t="s">
        <v>1043</v>
      </c>
      <c r="C148" s="666" t="s">
        <v>98</v>
      </c>
      <c r="D148" s="666">
        <v>42</v>
      </c>
      <c r="E148" s="667" t="s">
        <v>99</v>
      </c>
      <c r="F148" s="668">
        <v>65380</v>
      </c>
      <c r="G148" s="668">
        <v>84650</v>
      </c>
      <c r="H148" s="668">
        <v>40280</v>
      </c>
      <c r="I148" s="666">
        <v>7051339</v>
      </c>
      <c r="J148" s="669">
        <v>53</v>
      </c>
      <c r="K148" s="669">
        <v>18</v>
      </c>
      <c r="L148" s="667">
        <v>26852</v>
      </c>
      <c r="M148" s="667">
        <v>2</v>
      </c>
      <c r="O148" s="671">
        <v>0</v>
      </c>
      <c r="P148" s="671">
        <v>0</v>
      </c>
      <c r="Q148" s="671">
        <v>0</v>
      </c>
      <c r="R148" s="671">
        <v>0</v>
      </c>
      <c r="S148" s="671">
        <v>0</v>
      </c>
      <c r="T148" s="671">
        <v>1</v>
      </c>
      <c r="U148" s="671">
        <v>0</v>
      </c>
      <c r="V148" s="671">
        <v>0</v>
      </c>
      <c r="W148" s="671">
        <v>0</v>
      </c>
      <c r="X148" s="671">
        <v>0</v>
      </c>
      <c r="Y148" s="671">
        <v>0</v>
      </c>
      <c r="Z148" s="671">
        <v>1</v>
      </c>
      <c r="AB148" s="671">
        <v>5.9</v>
      </c>
      <c r="AE148" s="671">
        <v>2014</v>
      </c>
      <c r="AF148" s="672">
        <v>0</v>
      </c>
      <c r="AH148" s="671" t="s">
        <v>1048</v>
      </c>
      <c r="AJ148" s="671">
        <v>3</v>
      </c>
      <c r="AK148" s="671">
        <v>1</v>
      </c>
      <c r="AL148" s="671">
        <v>1</v>
      </c>
      <c r="AM148" s="667" t="s">
        <v>234</v>
      </c>
      <c r="AN148" s="667" t="s">
        <v>1049</v>
      </c>
    </row>
    <row r="149" spans="1:40" ht="68.25" customHeight="1">
      <c r="A149" s="666" t="s">
        <v>1042</v>
      </c>
      <c r="B149" s="666" t="s">
        <v>1043</v>
      </c>
      <c r="C149" s="666" t="s">
        <v>98</v>
      </c>
      <c r="D149" s="666">
        <v>42</v>
      </c>
      <c r="E149" s="667" t="s">
        <v>99</v>
      </c>
      <c r="F149" s="668">
        <v>65380</v>
      </c>
      <c r="G149" s="668">
        <v>84650</v>
      </c>
      <c r="H149" s="668">
        <v>40280</v>
      </c>
      <c r="I149" s="666">
        <v>7051339</v>
      </c>
      <c r="J149" s="669">
        <v>53</v>
      </c>
      <c r="K149" s="669">
        <v>18</v>
      </c>
      <c r="L149" s="667">
        <v>26852</v>
      </c>
      <c r="M149" s="667">
        <v>2</v>
      </c>
      <c r="O149" s="671">
        <v>0</v>
      </c>
      <c r="P149" s="671">
        <v>0</v>
      </c>
      <c r="Q149" s="671">
        <v>4</v>
      </c>
      <c r="R149" s="671">
        <v>1</v>
      </c>
      <c r="S149" s="671">
        <v>0</v>
      </c>
      <c r="T149" s="671">
        <v>0</v>
      </c>
      <c r="U149" s="671">
        <v>0</v>
      </c>
      <c r="V149" s="671">
        <v>0</v>
      </c>
      <c r="W149" s="671">
        <v>0</v>
      </c>
      <c r="X149" s="671">
        <v>0</v>
      </c>
      <c r="Y149" s="671">
        <v>0</v>
      </c>
      <c r="AB149" s="671">
        <v>5.9</v>
      </c>
      <c r="AE149" s="671">
        <v>2013</v>
      </c>
      <c r="AF149" s="672">
        <v>0</v>
      </c>
      <c r="AH149" s="671" t="s">
        <v>1053</v>
      </c>
      <c r="AJ149" s="671">
        <v>3</v>
      </c>
      <c r="AK149" s="671">
        <v>1</v>
      </c>
      <c r="AL149" s="671">
        <v>1</v>
      </c>
      <c r="AM149" s="667" t="s">
        <v>234</v>
      </c>
      <c r="AN149" s="667" t="s">
        <v>1049</v>
      </c>
    </row>
    <row r="150" spans="1:40" ht="68.25" customHeight="1">
      <c r="A150" s="666" t="s">
        <v>1054</v>
      </c>
      <c r="B150" s="666" t="s">
        <v>1055</v>
      </c>
      <c r="C150" s="666" t="s">
        <v>146</v>
      </c>
      <c r="D150" s="666">
        <v>43</v>
      </c>
      <c r="E150" s="667" t="s">
        <v>99</v>
      </c>
      <c r="F150" s="668">
        <v>74640</v>
      </c>
      <c r="G150" s="668">
        <v>89750</v>
      </c>
      <c r="H150" s="668">
        <v>45493</v>
      </c>
      <c r="I150" s="666">
        <v>30029572</v>
      </c>
      <c r="J150" s="669">
        <v>52</v>
      </c>
      <c r="K150" s="669">
        <v>20</v>
      </c>
      <c r="L150" s="667">
        <v>26273</v>
      </c>
      <c r="M150" s="667">
        <v>5</v>
      </c>
      <c r="O150" s="671">
        <v>0</v>
      </c>
      <c r="P150" s="671">
        <v>1</v>
      </c>
      <c r="Q150" s="671">
        <v>0</v>
      </c>
      <c r="R150" s="671">
        <v>0</v>
      </c>
      <c r="S150" s="671">
        <v>0</v>
      </c>
      <c r="T150" s="671">
        <v>0</v>
      </c>
      <c r="U150" s="671">
        <v>1</v>
      </c>
      <c r="V150" s="671">
        <v>0</v>
      </c>
      <c r="W150" s="671">
        <v>0</v>
      </c>
      <c r="X150" s="671">
        <v>0</v>
      </c>
      <c r="Y150" s="671">
        <v>0</v>
      </c>
      <c r="AB150" s="671">
        <v>4.8</v>
      </c>
      <c r="AE150" s="671">
        <v>2003</v>
      </c>
      <c r="AF150" s="672">
        <v>0</v>
      </c>
      <c r="AH150" s="671" t="s">
        <v>1076</v>
      </c>
      <c r="AJ150" s="671">
        <v>3</v>
      </c>
      <c r="AK150" s="671">
        <v>3</v>
      </c>
      <c r="AL150" s="671">
        <v>1</v>
      </c>
      <c r="AM150" s="667" t="s">
        <v>174</v>
      </c>
      <c r="AN150" s="667" t="s">
        <v>1077</v>
      </c>
    </row>
    <row r="151" spans="1:40" ht="68.25" customHeight="1">
      <c r="A151" s="666" t="s">
        <v>1054</v>
      </c>
      <c r="B151" s="666" t="s">
        <v>1055</v>
      </c>
      <c r="C151" s="666" t="s">
        <v>146</v>
      </c>
      <c r="D151" s="666">
        <v>43</v>
      </c>
      <c r="E151" s="667" t="s">
        <v>99</v>
      </c>
      <c r="F151" s="668">
        <v>74640</v>
      </c>
      <c r="G151" s="668">
        <v>89750</v>
      </c>
      <c r="H151" s="668">
        <v>45493</v>
      </c>
      <c r="I151" s="666">
        <v>30029572</v>
      </c>
      <c r="J151" s="669">
        <v>52</v>
      </c>
      <c r="K151" s="669">
        <v>20</v>
      </c>
      <c r="L151" s="667">
        <v>26273</v>
      </c>
      <c r="M151" s="667">
        <v>5</v>
      </c>
      <c r="O151" s="671">
        <v>0</v>
      </c>
      <c r="P151" s="671">
        <v>0</v>
      </c>
      <c r="Q151" s="671">
        <v>0</v>
      </c>
      <c r="R151" s="671">
        <v>0</v>
      </c>
      <c r="S151" s="671">
        <v>0</v>
      </c>
      <c r="T151" s="671">
        <v>1</v>
      </c>
      <c r="U151" s="671">
        <v>0</v>
      </c>
      <c r="V151" s="671">
        <v>0</v>
      </c>
      <c r="W151" s="671">
        <v>0</v>
      </c>
      <c r="X151" s="671">
        <v>0</v>
      </c>
      <c r="Y151" s="671">
        <v>1</v>
      </c>
      <c r="AB151" s="671">
        <v>4.8</v>
      </c>
      <c r="AE151" s="671">
        <v>2016</v>
      </c>
      <c r="AF151" s="672">
        <v>0</v>
      </c>
      <c r="AH151" s="671" t="s">
        <v>1779</v>
      </c>
      <c r="AJ151" s="671">
        <v>3</v>
      </c>
      <c r="AK151" s="671">
        <v>1</v>
      </c>
      <c r="AL151" s="671">
        <v>1</v>
      </c>
      <c r="AM151" s="667" t="s">
        <v>234</v>
      </c>
      <c r="AN151" s="688" t="s">
        <v>734</v>
      </c>
    </row>
    <row r="152" spans="1:40" ht="68.25" customHeight="1">
      <c r="A152" s="666" t="s">
        <v>1054</v>
      </c>
      <c r="B152" s="666" t="s">
        <v>1055</v>
      </c>
      <c r="C152" s="666" t="s">
        <v>146</v>
      </c>
      <c r="D152" s="666">
        <v>43</v>
      </c>
      <c r="E152" s="667" t="s">
        <v>99</v>
      </c>
      <c r="F152" s="668">
        <v>74640</v>
      </c>
      <c r="G152" s="668">
        <v>89750</v>
      </c>
      <c r="H152" s="668">
        <v>45493</v>
      </c>
      <c r="I152" s="666">
        <v>30029572</v>
      </c>
      <c r="J152" s="669">
        <v>52</v>
      </c>
      <c r="K152" s="669">
        <v>20</v>
      </c>
      <c r="L152" s="667">
        <v>26273</v>
      </c>
      <c r="M152" s="667">
        <v>5</v>
      </c>
      <c r="N152" s="702"/>
      <c r="O152" s="674">
        <v>0</v>
      </c>
      <c r="P152" s="674">
        <v>3</v>
      </c>
      <c r="Q152" s="674">
        <v>0</v>
      </c>
      <c r="R152" s="674">
        <v>0</v>
      </c>
      <c r="S152" s="674">
        <v>0</v>
      </c>
      <c r="T152" s="674">
        <v>0</v>
      </c>
      <c r="U152" s="674">
        <v>1</v>
      </c>
      <c r="V152" s="674">
        <v>0</v>
      </c>
      <c r="W152" s="674">
        <v>0</v>
      </c>
      <c r="X152" s="674">
        <v>0</v>
      </c>
      <c r="Y152" s="674">
        <v>0</v>
      </c>
      <c r="Z152" s="674"/>
      <c r="AA152" s="674"/>
      <c r="AB152" s="671">
        <v>4.8</v>
      </c>
      <c r="AC152" s="674"/>
      <c r="AD152" s="674"/>
      <c r="AE152" s="671">
        <v>2020</v>
      </c>
      <c r="AF152" s="672">
        <v>1</v>
      </c>
      <c r="AH152" s="671" t="s">
        <v>1060</v>
      </c>
      <c r="AJ152" s="671">
        <v>1</v>
      </c>
      <c r="AK152" s="671">
        <v>1</v>
      </c>
      <c r="AL152" s="671">
        <v>1</v>
      </c>
      <c r="AM152" s="667" t="s">
        <v>119</v>
      </c>
      <c r="AN152" s="688" t="s">
        <v>1061</v>
      </c>
    </row>
    <row r="153" spans="1:40" ht="68.25" customHeight="1">
      <c r="A153" s="666" t="s">
        <v>1054</v>
      </c>
      <c r="B153" s="666" t="s">
        <v>1055</v>
      </c>
      <c r="C153" s="666" t="s">
        <v>146</v>
      </c>
      <c r="D153" s="666">
        <v>43</v>
      </c>
      <c r="E153" s="667" t="s">
        <v>99</v>
      </c>
      <c r="F153" s="668">
        <v>74640</v>
      </c>
      <c r="G153" s="668">
        <v>89750</v>
      </c>
      <c r="H153" s="668">
        <v>45493</v>
      </c>
      <c r="I153" s="666">
        <v>30029572</v>
      </c>
      <c r="J153" s="669">
        <v>52</v>
      </c>
      <c r="K153" s="669">
        <v>20</v>
      </c>
      <c r="L153" s="667">
        <v>26273</v>
      </c>
      <c r="M153" s="667">
        <v>5</v>
      </c>
      <c r="O153" s="671">
        <v>0</v>
      </c>
      <c r="P153" s="671">
        <v>0</v>
      </c>
      <c r="Q153" s="671">
        <v>1</v>
      </c>
      <c r="R153" s="671">
        <v>1</v>
      </c>
      <c r="S153" s="671">
        <v>0</v>
      </c>
      <c r="T153" s="671">
        <v>0</v>
      </c>
      <c r="U153" s="671">
        <v>0</v>
      </c>
      <c r="V153" s="671">
        <v>0</v>
      </c>
      <c r="W153" s="671">
        <v>0</v>
      </c>
      <c r="X153" s="671">
        <v>0</v>
      </c>
      <c r="Y153" s="671">
        <v>1</v>
      </c>
      <c r="AB153" s="671">
        <v>4.8</v>
      </c>
      <c r="AE153" s="671">
        <v>2016</v>
      </c>
      <c r="AF153" s="672">
        <v>0</v>
      </c>
      <c r="AH153" s="671" t="s">
        <v>1065</v>
      </c>
      <c r="AJ153" s="671">
        <v>3</v>
      </c>
      <c r="AK153" s="671">
        <v>4</v>
      </c>
      <c r="AL153" s="671">
        <v>0</v>
      </c>
      <c r="AM153" s="667" t="s">
        <v>234</v>
      </c>
      <c r="AN153" s="688" t="s">
        <v>1066</v>
      </c>
    </row>
    <row r="154" spans="1:40" ht="68.25" customHeight="1">
      <c r="A154" s="666" t="s">
        <v>1054</v>
      </c>
      <c r="B154" s="666" t="s">
        <v>1055</v>
      </c>
      <c r="C154" s="666" t="s">
        <v>146</v>
      </c>
      <c r="D154" s="666">
        <v>43</v>
      </c>
      <c r="E154" s="667" t="s">
        <v>99</v>
      </c>
      <c r="F154" s="668">
        <v>74640</v>
      </c>
      <c r="G154" s="668">
        <v>89750</v>
      </c>
      <c r="H154" s="668">
        <v>45493</v>
      </c>
      <c r="I154" s="666">
        <v>30029572</v>
      </c>
      <c r="J154" s="669">
        <v>52</v>
      </c>
      <c r="K154" s="669">
        <v>20</v>
      </c>
      <c r="L154" s="667">
        <v>26273</v>
      </c>
      <c r="M154" s="667">
        <v>5</v>
      </c>
      <c r="O154" s="671">
        <v>0</v>
      </c>
      <c r="P154" s="671">
        <v>0</v>
      </c>
      <c r="Q154" s="671">
        <v>4</v>
      </c>
      <c r="R154" s="671">
        <v>1</v>
      </c>
      <c r="S154" s="671">
        <v>0</v>
      </c>
      <c r="T154" s="671">
        <v>0</v>
      </c>
      <c r="U154" s="671">
        <v>0</v>
      </c>
      <c r="V154" s="671">
        <v>0</v>
      </c>
      <c r="W154" s="671">
        <v>0</v>
      </c>
      <c r="X154" s="671">
        <v>0</v>
      </c>
      <c r="Y154" s="671">
        <v>0</v>
      </c>
      <c r="AB154" s="671">
        <v>4.8</v>
      </c>
      <c r="AE154" s="671">
        <v>2013</v>
      </c>
      <c r="AF154" s="672">
        <v>0</v>
      </c>
      <c r="AH154" s="671" t="s">
        <v>1070</v>
      </c>
      <c r="AJ154" s="671">
        <v>3</v>
      </c>
      <c r="AK154" s="671">
        <v>1</v>
      </c>
      <c r="AL154" s="671">
        <v>1</v>
      </c>
      <c r="AM154" s="667" t="s">
        <v>174</v>
      </c>
      <c r="AN154" s="689" t="s">
        <v>1071</v>
      </c>
    </row>
    <row r="155" spans="1:40" ht="68.25" customHeight="1">
      <c r="A155" s="666" t="s">
        <v>1083</v>
      </c>
      <c r="B155" s="666" t="s">
        <v>1084</v>
      </c>
      <c r="C155" s="666" t="s">
        <v>130</v>
      </c>
      <c r="D155" s="666">
        <v>44</v>
      </c>
      <c r="E155" s="667" t="s">
        <v>99</v>
      </c>
      <c r="F155" s="668">
        <v>95800</v>
      </c>
      <c r="G155" s="668">
        <v>90120</v>
      </c>
      <c r="H155" s="668">
        <v>46880</v>
      </c>
      <c r="I155" s="666">
        <v>3380800</v>
      </c>
      <c r="J155" s="669">
        <v>39</v>
      </c>
      <c r="K155" s="669">
        <v>10</v>
      </c>
      <c r="L155" s="667">
        <v>18344</v>
      </c>
      <c r="M155" s="667">
        <v>2</v>
      </c>
      <c r="N155" s="702"/>
      <c r="O155" s="674">
        <v>0</v>
      </c>
      <c r="P155" s="674">
        <v>0</v>
      </c>
      <c r="Q155" s="674">
        <v>1</v>
      </c>
      <c r="R155" s="674">
        <v>1</v>
      </c>
      <c r="S155" s="674">
        <v>0</v>
      </c>
      <c r="T155" s="674">
        <v>0</v>
      </c>
      <c r="U155" s="674">
        <v>0</v>
      </c>
      <c r="V155" s="674">
        <v>0</v>
      </c>
      <c r="W155" s="674">
        <v>0</v>
      </c>
      <c r="X155" s="674">
        <v>1</v>
      </c>
      <c r="Y155" s="674">
        <v>1</v>
      </c>
      <c r="Z155" s="674"/>
      <c r="AA155" s="674"/>
      <c r="AB155" s="674">
        <v>4.2</v>
      </c>
      <c r="AC155" s="674"/>
      <c r="AD155" s="674"/>
      <c r="AE155" s="671">
        <v>2015</v>
      </c>
      <c r="AF155" s="672">
        <v>0</v>
      </c>
      <c r="AH155" s="671" t="s">
        <v>1094</v>
      </c>
      <c r="AJ155" s="671">
        <v>3</v>
      </c>
      <c r="AK155" s="671">
        <v>1</v>
      </c>
      <c r="AL155" s="671">
        <v>1</v>
      </c>
      <c r="AM155" s="667" t="s">
        <v>234</v>
      </c>
      <c r="AN155" s="667" t="s">
        <v>1049</v>
      </c>
    </row>
    <row r="156" spans="1:40" ht="68.25" customHeight="1">
      <c r="A156" s="666" t="s">
        <v>1083</v>
      </c>
      <c r="B156" s="666" t="s">
        <v>1084</v>
      </c>
      <c r="C156" s="666" t="s">
        <v>130</v>
      </c>
      <c r="D156" s="666">
        <v>44</v>
      </c>
      <c r="E156" s="667" t="s">
        <v>99</v>
      </c>
      <c r="F156" s="668">
        <v>95800</v>
      </c>
      <c r="G156" s="668">
        <v>90120</v>
      </c>
      <c r="H156" s="668">
        <v>46880</v>
      </c>
      <c r="I156" s="666">
        <v>3380800</v>
      </c>
      <c r="J156" s="669">
        <v>39</v>
      </c>
      <c r="K156" s="669">
        <v>10</v>
      </c>
      <c r="L156" s="667">
        <v>18344</v>
      </c>
      <c r="M156" s="667">
        <v>2</v>
      </c>
      <c r="O156" s="671">
        <v>0</v>
      </c>
      <c r="P156" s="671">
        <v>0</v>
      </c>
      <c r="Q156" s="671">
        <v>9</v>
      </c>
      <c r="R156" s="671">
        <v>1</v>
      </c>
      <c r="S156" s="671">
        <v>0</v>
      </c>
      <c r="T156" s="671">
        <v>0</v>
      </c>
      <c r="U156" s="671">
        <v>0</v>
      </c>
      <c r="V156" s="671">
        <v>0</v>
      </c>
      <c r="W156" s="671">
        <v>0</v>
      </c>
      <c r="X156" s="671">
        <v>0</v>
      </c>
      <c r="Y156" s="671">
        <v>1</v>
      </c>
      <c r="AB156" s="671">
        <v>4.2</v>
      </c>
      <c r="AE156" s="671">
        <v>2021</v>
      </c>
      <c r="AF156" s="672">
        <v>1</v>
      </c>
      <c r="AH156" s="671" t="s">
        <v>1089</v>
      </c>
      <c r="AJ156" s="671">
        <v>2</v>
      </c>
      <c r="AK156" s="671">
        <v>1</v>
      </c>
      <c r="AL156" s="671">
        <v>1</v>
      </c>
      <c r="AM156" s="667" t="s">
        <v>1090</v>
      </c>
      <c r="AN156" s="667" t="s">
        <v>1049</v>
      </c>
    </row>
    <row r="157" spans="1:40" ht="68.25" customHeight="1">
      <c r="A157" s="666" t="s">
        <v>1095</v>
      </c>
      <c r="B157" s="666" t="s">
        <v>1096</v>
      </c>
      <c r="C157" s="666" t="s">
        <v>275</v>
      </c>
      <c r="D157" s="666">
        <v>45</v>
      </c>
      <c r="E157" s="667" t="s">
        <v>158</v>
      </c>
      <c r="F157" s="668">
        <v>72190</v>
      </c>
      <c r="G157" s="668">
        <v>94250</v>
      </c>
      <c r="H157" s="668">
        <v>41587</v>
      </c>
      <c r="I157" s="666">
        <v>647064</v>
      </c>
      <c r="J157" s="669">
        <v>57</v>
      </c>
      <c r="K157" s="669">
        <v>40</v>
      </c>
      <c r="L157" s="667">
        <v>34866</v>
      </c>
      <c r="M157" s="667">
        <v>11</v>
      </c>
      <c r="O157" s="671">
        <v>0</v>
      </c>
      <c r="P157" s="671">
        <v>3</v>
      </c>
      <c r="Q157" s="671">
        <v>0</v>
      </c>
      <c r="R157" s="671">
        <v>0</v>
      </c>
      <c r="S157" s="671">
        <v>0</v>
      </c>
      <c r="T157" s="671">
        <v>0</v>
      </c>
      <c r="U157" s="671">
        <v>1</v>
      </c>
      <c r="V157" s="671">
        <v>0</v>
      </c>
      <c r="W157" s="671">
        <v>0</v>
      </c>
      <c r="X157" s="671">
        <v>0</v>
      </c>
      <c r="Y157" s="671">
        <v>0</v>
      </c>
      <c r="AB157" s="671">
        <v>5.9</v>
      </c>
      <c r="AE157" s="671" t="s">
        <v>189</v>
      </c>
      <c r="AF157" s="672">
        <v>0</v>
      </c>
      <c r="AG157" s="681">
        <v>2500</v>
      </c>
      <c r="AH157" s="671" t="s">
        <v>1100</v>
      </c>
      <c r="AI157" s="671" t="s">
        <v>742</v>
      </c>
      <c r="AJ157" s="671">
        <v>3</v>
      </c>
      <c r="AK157" s="671">
        <v>1</v>
      </c>
      <c r="AL157" s="671">
        <v>1</v>
      </c>
      <c r="AM157" s="667" t="s">
        <v>234</v>
      </c>
      <c r="AN157" s="667" t="s">
        <v>174</v>
      </c>
    </row>
    <row r="158" spans="1:40" ht="68.25" customHeight="1">
      <c r="A158" s="666" t="s">
        <v>1095</v>
      </c>
      <c r="B158" s="666" t="s">
        <v>1096</v>
      </c>
      <c r="C158" s="666" t="s">
        <v>275</v>
      </c>
      <c r="D158" s="666">
        <v>45</v>
      </c>
      <c r="E158" s="667" t="s">
        <v>158</v>
      </c>
      <c r="F158" s="668">
        <v>72190</v>
      </c>
      <c r="G158" s="668">
        <v>94250</v>
      </c>
      <c r="H158" s="668">
        <v>41587</v>
      </c>
      <c r="I158" s="666">
        <v>647064</v>
      </c>
      <c r="J158" s="669">
        <v>57</v>
      </c>
      <c r="K158" s="669">
        <v>40</v>
      </c>
      <c r="L158" s="667">
        <v>34866</v>
      </c>
      <c r="M158" s="667">
        <v>11</v>
      </c>
      <c r="O158" s="671">
        <v>0</v>
      </c>
      <c r="P158" s="671">
        <v>3</v>
      </c>
      <c r="Q158" s="671">
        <v>0</v>
      </c>
      <c r="R158" s="671">
        <v>0</v>
      </c>
      <c r="S158" s="671">
        <v>0</v>
      </c>
      <c r="T158" s="671">
        <v>0</v>
      </c>
      <c r="U158" s="671">
        <v>1</v>
      </c>
      <c r="V158" s="671">
        <v>0</v>
      </c>
      <c r="W158" s="671">
        <v>0</v>
      </c>
      <c r="X158" s="671">
        <v>0</v>
      </c>
      <c r="Y158" s="671">
        <v>0</v>
      </c>
      <c r="AB158" s="671">
        <v>5.9</v>
      </c>
      <c r="AE158" s="671" t="s">
        <v>189</v>
      </c>
      <c r="AF158" s="672">
        <v>0</v>
      </c>
      <c r="AG158" s="671" t="s">
        <v>1154</v>
      </c>
      <c r="AH158" s="671" t="s">
        <v>1155</v>
      </c>
      <c r="AI158" s="671" t="s">
        <v>153</v>
      </c>
      <c r="AJ158" s="671">
        <v>3</v>
      </c>
      <c r="AK158" s="671">
        <v>1</v>
      </c>
      <c r="AL158" s="671">
        <v>1</v>
      </c>
      <c r="AM158" s="667" t="s">
        <v>1156</v>
      </c>
      <c r="AN158" s="667" t="s">
        <v>174</v>
      </c>
    </row>
    <row r="159" spans="1:40" ht="68.25" customHeight="1">
      <c r="A159" s="666" t="s">
        <v>1095</v>
      </c>
      <c r="B159" s="666" t="s">
        <v>1096</v>
      </c>
      <c r="C159" s="666" t="s">
        <v>275</v>
      </c>
      <c r="D159" s="666">
        <v>45</v>
      </c>
      <c r="E159" s="667" t="s">
        <v>158</v>
      </c>
      <c r="F159" s="668">
        <v>72190</v>
      </c>
      <c r="G159" s="668">
        <v>94250</v>
      </c>
      <c r="H159" s="668">
        <v>41587</v>
      </c>
      <c r="I159" s="666">
        <v>647064</v>
      </c>
      <c r="J159" s="669">
        <v>57</v>
      </c>
      <c r="K159" s="669">
        <v>40</v>
      </c>
      <c r="L159" s="667">
        <v>34866</v>
      </c>
      <c r="M159" s="667">
        <v>11</v>
      </c>
      <c r="O159" s="671">
        <v>0</v>
      </c>
      <c r="P159" s="671">
        <v>3</v>
      </c>
      <c r="Q159" s="671">
        <v>0</v>
      </c>
      <c r="R159" s="671">
        <v>0</v>
      </c>
      <c r="S159" s="671">
        <v>0</v>
      </c>
      <c r="T159" s="671">
        <v>0</v>
      </c>
      <c r="U159" s="671">
        <v>1</v>
      </c>
      <c r="V159" s="671">
        <v>0</v>
      </c>
      <c r="W159" s="671">
        <v>0</v>
      </c>
      <c r="X159" s="671">
        <v>0</v>
      </c>
      <c r="Y159" s="671">
        <v>1</v>
      </c>
      <c r="AB159" s="671">
        <v>5.9</v>
      </c>
      <c r="AE159" s="671">
        <v>2023</v>
      </c>
      <c r="AF159" s="672">
        <v>1</v>
      </c>
      <c r="AG159" s="681">
        <v>2500</v>
      </c>
      <c r="AH159" s="671" t="s">
        <v>1149</v>
      </c>
      <c r="AI159" s="671" t="s">
        <v>742</v>
      </c>
      <c r="AJ159" s="671">
        <v>2</v>
      </c>
      <c r="AK159" s="671">
        <v>1</v>
      </c>
      <c r="AL159" s="671">
        <v>1</v>
      </c>
      <c r="AM159" s="667" t="s">
        <v>1150</v>
      </c>
      <c r="AN159" s="667" t="s">
        <v>174</v>
      </c>
    </row>
    <row r="160" spans="1:40" ht="68.25" customHeight="1">
      <c r="A160" s="666" t="s">
        <v>1095</v>
      </c>
      <c r="B160" s="666" t="s">
        <v>1096</v>
      </c>
      <c r="C160" s="666" t="s">
        <v>275</v>
      </c>
      <c r="D160" s="666">
        <v>45</v>
      </c>
      <c r="E160" s="667" t="s">
        <v>158</v>
      </c>
      <c r="F160" s="668">
        <v>72190</v>
      </c>
      <c r="G160" s="668">
        <v>94250</v>
      </c>
      <c r="H160" s="668">
        <v>41587</v>
      </c>
      <c r="I160" s="666">
        <v>647064</v>
      </c>
      <c r="J160" s="669">
        <v>57</v>
      </c>
      <c r="K160" s="669">
        <v>40</v>
      </c>
      <c r="L160" s="667">
        <v>34866</v>
      </c>
      <c r="M160" s="667">
        <v>11</v>
      </c>
      <c r="O160" s="671">
        <v>0</v>
      </c>
      <c r="P160" s="671">
        <v>0</v>
      </c>
      <c r="Q160" s="671">
        <v>0</v>
      </c>
      <c r="R160" s="671">
        <v>0</v>
      </c>
      <c r="S160" s="671">
        <v>0</v>
      </c>
      <c r="T160" s="671">
        <v>1</v>
      </c>
      <c r="U160" s="671">
        <v>0</v>
      </c>
      <c r="V160" s="671">
        <v>0</v>
      </c>
      <c r="W160" s="671">
        <v>0</v>
      </c>
      <c r="X160" s="671">
        <v>0</v>
      </c>
      <c r="Y160" s="671">
        <v>0</v>
      </c>
      <c r="AB160" s="671">
        <v>5.9</v>
      </c>
      <c r="AE160" s="671" t="s">
        <v>1822</v>
      </c>
      <c r="AF160" s="672">
        <v>1</v>
      </c>
      <c r="AG160" s="671" t="s">
        <v>488</v>
      </c>
      <c r="AH160" s="671" t="s">
        <v>1111</v>
      </c>
      <c r="AI160" s="671" t="s">
        <v>1112</v>
      </c>
      <c r="AJ160" s="671">
        <v>1</v>
      </c>
      <c r="AK160" s="671">
        <v>1</v>
      </c>
      <c r="AL160" s="671">
        <v>1</v>
      </c>
      <c r="AM160" s="667" t="s">
        <v>1113</v>
      </c>
      <c r="AN160" s="667" t="s">
        <v>1114</v>
      </c>
    </row>
    <row r="161" spans="1:40" ht="68.25" customHeight="1">
      <c r="A161" s="666" t="s">
        <v>1095</v>
      </c>
      <c r="B161" s="666" t="s">
        <v>1096</v>
      </c>
      <c r="C161" s="666" t="s">
        <v>275</v>
      </c>
      <c r="D161" s="666">
        <v>45</v>
      </c>
      <c r="E161" s="667" t="s">
        <v>158</v>
      </c>
      <c r="F161" s="668">
        <v>72190</v>
      </c>
      <c r="G161" s="668">
        <v>94250</v>
      </c>
      <c r="H161" s="668">
        <v>41587</v>
      </c>
      <c r="I161" s="666">
        <v>647064</v>
      </c>
      <c r="J161" s="669">
        <v>57</v>
      </c>
      <c r="K161" s="669">
        <v>40</v>
      </c>
      <c r="L161" s="667">
        <v>34866</v>
      </c>
      <c r="M161" s="667">
        <v>11</v>
      </c>
      <c r="O161" s="671">
        <v>0</v>
      </c>
      <c r="P161" s="671">
        <v>0</v>
      </c>
      <c r="Q161" s="671">
        <v>0</v>
      </c>
      <c r="R161" s="671">
        <v>0</v>
      </c>
      <c r="S161" s="671">
        <v>0</v>
      </c>
      <c r="T161" s="671">
        <v>0</v>
      </c>
      <c r="U161" s="671">
        <v>0</v>
      </c>
      <c r="V161" s="671">
        <v>1</v>
      </c>
      <c r="W161" s="671">
        <v>0</v>
      </c>
      <c r="X161" s="671">
        <v>0</v>
      </c>
      <c r="Y161" s="671">
        <v>0</v>
      </c>
      <c r="AB161" s="671">
        <v>5.9</v>
      </c>
      <c r="AE161" s="671">
        <v>2023</v>
      </c>
      <c r="AF161" s="672">
        <v>1</v>
      </c>
      <c r="AG161" s="671" t="s">
        <v>1119</v>
      </c>
      <c r="AH161" s="681">
        <v>5000</v>
      </c>
      <c r="AI161" s="671" t="s">
        <v>153</v>
      </c>
      <c r="AJ161" s="671">
        <v>3</v>
      </c>
      <c r="AK161" s="671">
        <v>2</v>
      </c>
      <c r="AL161" s="671">
        <v>0</v>
      </c>
      <c r="AM161" s="667" t="s">
        <v>1120</v>
      </c>
      <c r="AN161" s="667" t="s">
        <v>1121</v>
      </c>
    </row>
    <row r="162" spans="1:40" ht="68.25" customHeight="1">
      <c r="A162" s="666" t="s">
        <v>1095</v>
      </c>
      <c r="B162" s="666" t="s">
        <v>1096</v>
      </c>
      <c r="C162" s="666" t="s">
        <v>275</v>
      </c>
      <c r="D162" s="666">
        <v>45</v>
      </c>
      <c r="E162" s="667" t="s">
        <v>158</v>
      </c>
      <c r="F162" s="668">
        <v>72190</v>
      </c>
      <c r="G162" s="668">
        <v>94250</v>
      </c>
      <c r="H162" s="668">
        <v>41587</v>
      </c>
      <c r="I162" s="666">
        <v>647064</v>
      </c>
      <c r="J162" s="669">
        <v>57</v>
      </c>
      <c r="K162" s="669">
        <v>40</v>
      </c>
      <c r="L162" s="667">
        <v>34866</v>
      </c>
      <c r="M162" s="667">
        <v>11</v>
      </c>
      <c r="O162" s="671">
        <v>0</v>
      </c>
      <c r="P162" s="671">
        <v>0</v>
      </c>
      <c r="Q162" s="671">
        <v>3</v>
      </c>
      <c r="R162" s="671">
        <v>1</v>
      </c>
      <c r="S162" s="671">
        <v>0</v>
      </c>
      <c r="T162" s="671">
        <v>0</v>
      </c>
      <c r="U162" s="671">
        <v>0</v>
      </c>
      <c r="V162" s="671">
        <v>0</v>
      </c>
      <c r="W162" s="671">
        <v>0</v>
      </c>
      <c r="X162" s="671">
        <v>0</v>
      </c>
      <c r="Y162" s="671">
        <v>1</v>
      </c>
      <c r="AB162" s="671">
        <v>5.9</v>
      </c>
      <c r="AE162" s="671">
        <v>2022</v>
      </c>
      <c r="AF162" s="672">
        <v>1</v>
      </c>
      <c r="AG162" s="671" t="s">
        <v>1130</v>
      </c>
      <c r="AH162" s="671" t="s">
        <v>1131</v>
      </c>
      <c r="AJ162" s="671">
        <v>3</v>
      </c>
      <c r="AK162" s="671">
        <v>1</v>
      </c>
      <c r="AL162" s="671">
        <v>1</v>
      </c>
      <c r="AM162" s="667" t="s">
        <v>234</v>
      </c>
      <c r="AN162" s="667" t="s">
        <v>234</v>
      </c>
    </row>
    <row r="163" spans="1:40" ht="68.25" customHeight="1">
      <c r="A163" s="666" t="s">
        <v>1095</v>
      </c>
      <c r="B163" s="666" t="s">
        <v>1096</v>
      </c>
      <c r="C163" s="666" t="s">
        <v>275</v>
      </c>
      <c r="D163" s="666">
        <v>45</v>
      </c>
      <c r="E163" s="667" t="s">
        <v>158</v>
      </c>
      <c r="F163" s="668">
        <v>72190</v>
      </c>
      <c r="G163" s="668">
        <v>94250</v>
      </c>
      <c r="H163" s="668">
        <v>41587</v>
      </c>
      <c r="I163" s="666">
        <v>647064</v>
      </c>
      <c r="J163" s="669">
        <v>57</v>
      </c>
      <c r="K163" s="669">
        <v>40</v>
      </c>
      <c r="L163" s="667">
        <v>34866</v>
      </c>
      <c r="M163" s="667">
        <v>11</v>
      </c>
      <c r="O163" s="671">
        <v>0</v>
      </c>
      <c r="P163" s="671">
        <v>0</v>
      </c>
      <c r="Q163" s="671">
        <v>7</v>
      </c>
      <c r="R163" s="671">
        <v>1</v>
      </c>
      <c r="S163" s="671">
        <v>0</v>
      </c>
      <c r="T163" s="671">
        <v>0</v>
      </c>
      <c r="U163" s="671">
        <v>0</v>
      </c>
      <c r="V163" s="671">
        <v>0</v>
      </c>
      <c r="W163" s="671">
        <v>0</v>
      </c>
      <c r="X163" s="671">
        <v>0</v>
      </c>
      <c r="Y163" s="671">
        <v>0</v>
      </c>
      <c r="AB163" s="671">
        <v>5.9</v>
      </c>
      <c r="AE163" s="671">
        <v>2009</v>
      </c>
      <c r="AF163" s="672">
        <v>0</v>
      </c>
      <c r="AG163" s="671" t="s">
        <v>1161</v>
      </c>
      <c r="AH163" s="671" t="s">
        <v>1162</v>
      </c>
      <c r="AI163" s="671" t="s">
        <v>174</v>
      </c>
      <c r="AJ163" s="671">
        <v>3</v>
      </c>
      <c r="AK163" s="671">
        <v>1</v>
      </c>
      <c r="AL163" s="671">
        <v>1</v>
      </c>
      <c r="AM163" s="667" t="s">
        <v>1163</v>
      </c>
      <c r="AN163" s="667" t="s">
        <v>234</v>
      </c>
    </row>
    <row r="164" spans="1:40" ht="68.25" customHeight="1">
      <c r="A164" s="666" t="s">
        <v>1095</v>
      </c>
      <c r="B164" s="666" t="s">
        <v>1096</v>
      </c>
      <c r="C164" s="666" t="s">
        <v>275</v>
      </c>
      <c r="D164" s="666">
        <v>45</v>
      </c>
      <c r="E164" s="667" t="s">
        <v>158</v>
      </c>
      <c r="F164" s="668">
        <v>72190</v>
      </c>
      <c r="G164" s="668">
        <v>94250</v>
      </c>
      <c r="H164" s="668">
        <v>41587</v>
      </c>
      <c r="I164" s="666">
        <v>647064</v>
      </c>
      <c r="J164" s="669">
        <v>57</v>
      </c>
      <c r="K164" s="669">
        <v>40</v>
      </c>
      <c r="L164" s="667">
        <v>34866</v>
      </c>
      <c r="M164" s="667">
        <v>11</v>
      </c>
      <c r="O164" s="671">
        <v>0</v>
      </c>
      <c r="P164" s="671">
        <v>0</v>
      </c>
      <c r="Q164" s="671">
        <v>9</v>
      </c>
      <c r="R164" s="671">
        <v>1</v>
      </c>
      <c r="S164" s="671">
        <v>0</v>
      </c>
      <c r="T164" s="671">
        <v>0</v>
      </c>
      <c r="U164" s="671">
        <v>0</v>
      </c>
      <c r="V164" s="671">
        <v>0</v>
      </c>
      <c r="W164" s="671">
        <v>0</v>
      </c>
      <c r="X164" s="671">
        <v>0</v>
      </c>
      <c r="Y164" s="671">
        <v>0</v>
      </c>
      <c r="AB164" s="671">
        <v>5.9</v>
      </c>
      <c r="AE164" s="671" t="s">
        <v>189</v>
      </c>
      <c r="AF164" s="672">
        <v>0</v>
      </c>
      <c r="AG164" s="671" t="s">
        <v>1142</v>
      </c>
      <c r="AH164" s="671" t="s">
        <v>1143</v>
      </c>
      <c r="AI164" s="671" t="s">
        <v>153</v>
      </c>
      <c r="AJ164" s="671">
        <v>3</v>
      </c>
      <c r="AK164" s="671">
        <v>1</v>
      </c>
      <c r="AL164" s="671">
        <v>1</v>
      </c>
      <c r="AM164" s="667" t="s">
        <v>1144</v>
      </c>
      <c r="AN164" s="667" t="s">
        <v>1145</v>
      </c>
    </row>
    <row r="165" spans="1:40" ht="68.25" customHeight="1">
      <c r="A165" s="666" t="s">
        <v>1095</v>
      </c>
      <c r="B165" s="666" t="s">
        <v>1096</v>
      </c>
      <c r="C165" s="666" t="s">
        <v>275</v>
      </c>
      <c r="D165" s="666">
        <v>45</v>
      </c>
      <c r="E165" s="667" t="s">
        <v>158</v>
      </c>
      <c r="F165" s="668">
        <v>72190</v>
      </c>
      <c r="G165" s="668">
        <v>94250</v>
      </c>
      <c r="H165" s="668">
        <v>41587</v>
      </c>
      <c r="I165" s="666">
        <v>647064</v>
      </c>
      <c r="J165" s="669">
        <v>57</v>
      </c>
      <c r="K165" s="669">
        <v>40</v>
      </c>
      <c r="L165" s="667">
        <v>34866</v>
      </c>
      <c r="M165" s="667">
        <v>11</v>
      </c>
      <c r="N165" s="702"/>
      <c r="O165" s="674">
        <v>0</v>
      </c>
      <c r="P165" s="674">
        <v>0</v>
      </c>
      <c r="Q165" s="674">
        <v>9</v>
      </c>
      <c r="R165" s="674">
        <v>1</v>
      </c>
      <c r="S165" s="674">
        <v>0</v>
      </c>
      <c r="T165" s="674">
        <v>0</v>
      </c>
      <c r="U165" s="674">
        <v>0</v>
      </c>
      <c r="V165" s="674">
        <v>0</v>
      </c>
      <c r="W165" s="674">
        <v>0</v>
      </c>
      <c r="X165" s="674">
        <v>0</v>
      </c>
      <c r="Y165" s="674">
        <v>0</v>
      </c>
      <c r="Z165" s="674"/>
      <c r="AA165" s="674"/>
      <c r="AB165" s="674">
        <v>5.9</v>
      </c>
      <c r="AC165" s="674"/>
      <c r="AD165" s="674"/>
      <c r="AE165" s="671">
        <v>2022</v>
      </c>
      <c r="AF165" s="672">
        <v>1</v>
      </c>
      <c r="AG165" s="681" t="s">
        <v>1104</v>
      </c>
      <c r="AH165" s="679" t="s">
        <v>1105</v>
      </c>
      <c r="AI165" s="674" t="s">
        <v>153</v>
      </c>
      <c r="AJ165" s="674">
        <v>3</v>
      </c>
      <c r="AK165" s="674">
        <v>2</v>
      </c>
      <c r="AL165" s="674">
        <v>1</v>
      </c>
      <c r="AM165" s="667" t="s">
        <v>234</v>
      </c>
      <c r="AN165" s="667" t="s">
        <v>1106</v>
      </c>
    </row>
    <row r="166" spans="1:40" ht="68.25" customHeight="1">
      <c r="A166" s="666" t="s">
        <v>1095</v>
      </c>
      <c r="B166" s="666" t="s">
        <v>1096</v>
      </c>
      <c r="C166" s="666" t="s">
        <v>275</v>
      </c>
      <c r="D166" s="666">
        <v>45</v>
      </c>
      <c r="E166" s="667" t="s">
        <v>158</v>
      </c>
      <c r="F166" s="668">
        <v>72190</v>
      </c>
      <c r="G166" s="668">
        <v>94250</v>
      </c>
      <c r="H166" s="668">
        <v>41587</v>
      </c>
      <c r="I166" s="666">
        <v>647064</v>
      </c>
      <c r="J166" s="669">
        <v>57</v>
      </c>
      <c r="K166" s="669">
        <v>40</v>
      </c>
      <c r="L166" s="667">
        <v>34866</v>
      </c>
      <c r="M166" s="667">
        <v>11</v>
      </c>
      <c r="O166" s="671">
        <v>0</v>
      </c>
      <c r="P166" s="671">
        <v>0</v>
      </c>
      <c r="Q166" s="671">
        <v>9</v>
      </c>
      <c r="R166" s="671">
        <v>1</v>
      </c>
      <c r="S166" s="671">
        <v>0</v>
      </c>
      <c r="T166" s="671">
        <v>0</v>
      </c>
      <c r="U166" s="671">
        <v>0</v>
      </c>
      <c r="V166" s="671">
        <v>0</v>
      </c>
      <c r="W166" s="671">
        <v>0</v>
      </c>
      <c r="X166" s="671">
        <v>0</v>
      </c>
      <c r="Y166" s="671">
        <v>1</v>
      </c>
      <c r="AB166" s="671">
        <v>5.9</v>
      </c>
      <c r="AE166" s="671">
        <v>2022</v>
      </c>
      <c r="AF166" s="672">
        <v>1</v>
      </c>
      <c r="AG166" s="681" t="s">
        <v>1104</v>
      </c>
      <c r="AH166" s="671" t="s">
        <v>1807</v>
      </c>
      <c r="AI166" s="671" t="s">
        <v>153</v>
      </c>
      <c r="AJ166" s="671">
        <v>3</v>
      </c>
      <c r="AK166" s="671">
        <v>2</v>
      </c>
      <c r="AL166" s="671">
        <v>1</v>
      </c>
      <c r="AM166" s="667" t="s">
        <v>234</v>
      </c>
      <c r="AN166" s="667" t="s">
        <v>1106</v>
      </c>
    </row>
    <row r="167" spans="1:40" ht="68.25" customHeight="1">
      <c r="A167" s="666" t="s">
        <v>1095</v>
      </c>
      <c r="B167" s="666" t="s">
        <v>1096</v>
      </c>
      <c r="C167" s="666" t="s">
        <v>275</v>
      </c>
      <c r="D167" s="666">
        <v>45</v>
      </c>
      <c r="E167" s="667" t="s">
        <v>158</v>
      </c>
      <c r="F167" s="668">
        <v>72190</v>
      </c>
      <c r="G167" s="668">
        <v>94250</v>
      </c>
      <c r="H167" s="668">
        <v>41587</v>
      </c>
      <c r="I167" s="666">
        <v>647064</v>
      </c>
      <c r="J167" s="669">
        <v>57</v>
      </c>
      <c r="K167" s="669">
        <v>40</v>
      </c>
      <c r="L167" s="667">
        <v>34866</v>
      </c>
      <c r="M167" s="667">
        <v>11</v>
      </c>
      <c r="O167" s="671">
        <v>0</v>
      </c>
      <c r="P167" s="671">
        <v>0</v>
      </c>
      <c r="Q167" s="671">
        <v>9</v>
      </c>
      <c r="R167" s="671">
        <v>1</v>
      </c>
      <c r="S167" s="671">
        <v>0</v>
      </c>
      <c r="T167" s="671">
        <v>0</v>
      </c>
      <c r="U167" s="671">
        <v>0</v>
      </c>
      <c r="V167" s="671">
        <v>0</v>
      </c>
      <c r="W167" s="671">
        <v>0</v>
      </c>
      <c r="X167" s="671">
        <v>0</v>
      </c>
      <c r="Y167" s="671">
        <v>1</v>
      </c>
      <c r="AB167" s="671">
        <v>5.9</v>
      </c>
      <c r="AE167" s="671">
        <v>2022</v>
      </c>
      <c r="AF167" s="672">
        <v>1</v>
      </c>
      <c r="AG167" s="671" t="s">
        <v>302</v>
      </c>
      <c r="AH167" s="671" t="s">
        <v>1135</v>
      </c>
      <c r="AI167" s="671" t="s">
        <v>153</v>
      </c>
      <c r="AJ167" s="671">
        <v>3</v>
      </c>
      <c r="AK167" s="671">
        <v>1</v>
      </c>
      <c r="AL167" s="671">
        <v>1</v>
      </c>
      <c r="AM167" s="667" t="s">
        <v>1136</v>
      </c>
      <c r="AN167" s="667" t="s">
        <v>1137</v>
      </c>
    </row>
    <row r="168" spans="1:40" ht="68.25" customHeight="1">
      <c r="A168" s="666" t="s">
        <v>1164</v>
      </c>
      <c r="B168" s="666" t="s">
        <v>1165</v>
      </c>
      <c r="C168" s="666" t="s">
        <v>308</v>
      </c>
      <c r="D168" s="666">
        <v>46</v>
      </c>
      <c r="E168" s="667" t="s">
        <v>158</v>
      </c>
      <c r="F168" s="668">
        <v>85170</v>
      </c>
      <c r="G168" s="668">
        <v>92900</v>
      </c>
      <c r="H168" s="668">
        <v>43845</v>
      </c>
      <c r="I168" s="666">
        <v>8683619</v>
      </c>
      <c r="J168" s="669">
        <v>55</v>
      </c>
      <c r="K168" s="669">
        <v>30</v>
      </c>
      <c r="L168" s="667">
        <v>29616</v>
      </c>
      <c r="M168" s="667">
        <v>3</v>
      </c>
      <c r="O168" s="671">
        <v>0</v>
      </c>
      <c r="P168" s="671">
        <v>3</v>
      </c>
      <c r="Q168" s="671">
        <v>0</v>
      </c>
      <c r="R168" s="671">
        <v>0</v>
      </c>
      <c r="S168" s="671">
        <v>0</v>
      </c>
      <c r="T168" s="671">
        <v>0</v>
      </c>
      <c r="U168" s="671">
        <v>1</v>
      </c>
      <c r="V168" s="671">
        <v>0</v>
      </c>
      <c r="W168" s="671">
        <v>0</v>
      </c>
      <c r="X168" s="671">
        <v>0</v>
      </c>
      <c r="Y168" s="671">
        <v>0</v>
      </c>
      <c r="AB168" s="671">
        <v>4.8</v>
      </c>
      <c r="AE168" s="671">
        <v>2006</v>
      </c>
      <c r="AF168" s="672">
        <v>0</v>
      </c>
      <c r="AG168" s="671" t="s">
        <v>1175</v>
      </c>
      <c r="AH168" s="671" t="s">
        <v>1175</v>
      </c>
      <c r="AI168" s="671" t="s">
        <v>174</v>
      </c>
      <c r="AJ168" s="671">
        <v>3</v>
      </c>
      <c r="AK168" s="671">
        <v>1</v>
      </c>
      <c r="AL168" s="671">
        <v>1</v>
      </c>
      <c r="AM168" s="667" t="s">
        <v>1176</v>
      </c>
      <c r="AN168" s="667" t="s">
        <v>1177</v>
      </c>
    </row>
    <row r="169" spans="1:40" ht="68.25" customHeight="1">
      <c r="A169" s="666" t="s">
        <v>1164</v>
      </c>
      <c r="B169" s="666" t="s">
        <v>1165</v>
      </c>
      <c r="C169" s="666" t="s">
        <v>308</v>
      </c>
      <c r="D169" s="666">
        <v>46</v>
      </c>
      <c r="E169" s="667" t="s">
        <v>158</v>
      </c>
      <c r="F169" s="668">
        <v>85170</v>
      </c>
      <c r="G169" s="668">
        <v>92900</v>
      </c>
      <c r="H169" s="668">
        <v>43845</v>
      </c>
      <c r="I169" s="666">
        <v>8683619</v>
      </c>
      <c r="J169" s="669">
        <v>55</v>
      </c>
      <c r="K169" s="669">
        <v>30</v>
      </c>
      <c r="L169" s="667">
        <v>29616</v>
      </c>
      <c r="M169" s="667">
        <v>3</v>
      </c>
      <c r="O169" s="671">
        <v>0</v>
      </c>
      <c r="P169" s="671">
        <v>3</v>
      </c>
      <c r="Q169" s="671">
        <v>0</v>
      </c>
      <c r="R169" s="671">
        <v>0</v>
      </c>
      <c r="S169" s="671">
        <v>0</v>
      </c>
      <c r="T169" s="671">
        <v>0</v>
      </c>
      <c r="U169" s="671">
        <v>1</v>
      </c>
      <c r="V169" s="671">
        <v>0</v>
      </c>
      <c r="W169" s="671">
        <v>0</v>
      </c>
      <c r="X169" s="671">
        <v>0</v>
      </c>
      <c r="Y169" s="671">
        <v>0</v>
      </c>
      <c r="AB169" s="671">
        <v>4.8</v>
      </c>
      <c r="AE169" s="671">
        <v>2001</v>
      </c>
      <c r="AF169" s="672">
        <v>0</v>
      </c>
      <c r="AG169" s="671" t="s">
        <v>770</v>
      </c>
      <c r="AH169" s="671" t="s">
        <v>1170</v>
      </c>
      <c r="AI169" s="671" t="s">
        <v>174</v>
      </c>
      <c r="AJ169" s="671">
        <v>3</v>
      </c>
      <c r="AK169" s="671">
        <v>1</v>
      </c>
      <c r="AL169" s="671">
        <v>1</v>
      </c>
      <c r="AM169" s="667" t="s">
        <v>234</v>
      </c>
      <c r="AN169" s="667" t="s">
        <v>234</v>
      </c>
    </row>
    <row r="170" spans="1:40" ht="68.25" customHeight="1">
      <c r="A170" s="666" t="s">
        <v>1164</v>
      </c>
      <c r="B170" s="666" t="s">
        <v>1165</v>
      </c>
      <c r="C170" s="666" t="s">
        <v>308</v>
      </c>
      <c r="D170" s="666">
        <v>46</v>
      </c>
      <c r="E170" s="667" t="s">
        <v>158</v>
      </c>
      <c r="F170" s="668">
        <v>85170</v>
      </c>
      <c r="G170" s="668">
        <v>92900</v>
      </c>
      <c r="H170" s="668">
        <v>43845</v>
      </c>
      <c r="I170" s="666">
        <v>8683619</v>
      </c>
      <c r="J170" s="669">
        <v>55</v>
      </c>
      <c r="K170" s="669">
        <v>30</v>
      </c>
      <c r="L170" s="667">
        <v>29616</v>
      </c>
      <c r="M170" s="667">
        <v>3</v>
      </c>
      <c r="O170" s="671">
        <v>0</v>
      </c>
      <c r="P170" s="671">
        <v>0</v>
      </c>
      <c r="Q170" s="671">
        <v>9</v>
      </c>
      <c r="R170" s="671">
        <v>1</v>
      </c>
      <c r="S170" s="671">
        <v>0</v>
      </c>
      <c r="T170" s="671">
        <v>0</v>
      </c>
      <c r="U170" s="671">
        <v>0</v>
      </c>
      <c r="V170" s="671">
        <v>0</v>
      </c>
      <c r="W170" s="671">
        <v>0</v>
      </c>
      <c r="X170" s="671">
        <v>0</v>
      </c>
      <c r="Y170" s="671">
        <v>1</v>
      </c>
      <c r="AB170" s="671">
        <v>4.8</v>
      </c>
      <c r="AE170" s="671" t="s">
        <v>189</v>
      </c>
      <c r="AF170" s="672">
        <v>0</v>
      </c>
      <c r="AG170" s="681" t="s">
        <v>1182</v>
      </c>
      <c r="AH170" s="671" t="s">
        <v>1183</v>
      </c>
      <c r="AI170" s="671" t="s">
        <v>174</v>
      </c>
      <c r="AJ170" s="671">
        <v>3</v>
      </c>
      <c r="AK170" s="671">
        <v>2</v>
      </c>
      <c r="AL170" s="671">
        <v>1</v>
      </c>
      <c r="AM170" s="667" t="s">
        <v>1184</v>
      </c>
      <c r="AN170" s="667" t="s">
        <v>1185</v>
      </c>
    </row>
    <row r="171" spans="1:40" ht="68.25" customHeight="1">
      <c r="A171" s="666" t="s">
        <v>1186</v>
      </c>
      <c r="B171" s="666" t="s">
        <v>1187</v>
      </c>
      <c r="C171" s="666" t="s">
        <v>111</v>
      </c>
      <c r="D171" s="666">
        <v>47</v>
      </c>
      <c r="E171" s="667" t="s">
        <v>158</v>
      </c>
      <c r="F171" s="668">
        <v>85170</v>
      </c>
      <c r="G171" s="668">
        <v>109910</v>
      </c>
      <c r="H171" s="668">
        <v>52142</v>
      </c>
      <c r="I171" s="666">
        <v>7785786</v>
      </c>
      <c r="J171" s="669">
        <v>47</v>
      </c>
      <c r="K171" s="669">
        <v>16</v>
      </c>
      <c r="L171" s="667">
        <v>23993</v>
      </c>
      <c r="M171" s="667">
        <v>1</v>
      </c>
      <c r="O171" s="671">
        <v>0</v>
      </c>
      <c r="P171" s="671">
        <v>0</v>
      </c>
      <c r="Q171" s="671">
        <v>9</v>
      </c>
      <c r="R171" s="671">
        <v>1</v>
      </c>
      <c r="S171" s="671">
        <v>0</v>
      </c>
      <c r="T171" s="671">
        <v>0</v>
      </c>
      <c r="U171" s="671">
        <v>0</v>
      </c>
      <c r="V171" s="671">
        <v>0</v>
      </c>
      <c r="W171" s="671">
        <v>0</v>
      </c>
      <c r="X171" s="671">
        <v>0</v>
      </c>
      <c r="Y171" s="671">
        <v>1</v>
      </c>
      <c r="AB171" s="671">
        <v>4.3</v>
      </c>
      <c r="AE171" s="671">
        <v>2019</v>
      </c>
      <c r="AF171" s="672">
        <v>0</v>
      </c>
      <c r="AH171" s="671" t="s">
        <v>1192</v>
      </c>
      <c r="AI171" s="671" t="s">
        <v>119</v>
      </c>
      <c r="AJ171" s="671">
        <v>1</v>
      </c>
      <c r="AK171" s="671">
        <v>1</v>
      </c>
      <c r="AL171" s="671">
        <v>1</v>
      </c>
      <c r="AM171" s="667" t="s">
        <v>234</v>
      </c>
      <c r="AN171" s="667" t="s">
        <v>234</v>
      </c>
    </row>
    <row r="172" spans="1:40" ht="68.25" customHeight="1">
      <c r="A172" s="666" t="s">
        <v>1193</v>
      </c>
      <c r="B172" s="666" t="s">
        <v>1194</v>
      </c>
      <c r="C172" s="666" t="s">
        <v>308</v>
      </c>
      <c r="D172" s="666">
        <v>48</v>
      </c>
      <c r="E172" s="667" t="s">
        <v>99</v>
      </c>
      <c r="F172" s="668">
        <v>52460</v>
      </c>
      <c r="G172" s="668">
        <v>80330</v>
      </c>
      <c r="H172" s="668">
        <v>38052</v>
      </c>
      <c r="I172" s="666">
        <v>1775156</v>
      </c>
      <c r="J172" s="669">
        <v>66</v>
      </c>
      <c r="K172" s="669">
        <v>21</v>
      </c>
      <c r="L172" s="667">
        <v>29208</v>
      </c>
      <c r="M172" s="667">
        <v>3</v>
      </c>
      <c r="O172" s="671">
        <v>0</v>
      </c>
      <c r="P172" s="671">
        <v>0</v>
      </c>
      <c r="Q172" s="671">
        <v>0</v>
      </c>
      <c r="R172" s="671">
        <v>0</v>
      </c>
      <c r="S172" s="671">
        <v>0</v>
      </c>
      <c r="T172" s="671">
        <v>1</v>
      </c>
      <c r="U172" s="671">
        <v>0</v>
      </c>
      <c r="V172" s="671">
        <v>0</v>
      </c>
      <c r="W172" s="671">
        <v>0</v>
      </c>
      <c r="X172" s="671">
        <v>0</v>
      </c>
      <c r="Y172" s="671">
        <v>1</v>
      </c>
      <c r="AB172" s="671">
        <v>7.3</v>
      </c>
      <c r="AE172" s="671">
        <v>2020</v>
      </c>
      <c r="AF172" s="672">
        <v>1</v>
      </c>
      <c r="AG172" s="681">
        <v>3000</v>
      </c>
      <c r="AH172" s="671" t="s">
        <v>1213</v>
      </c>
      <c r="AI172" s="671" t="s">
        <v>174</v>
      </c>
      <c r="AJ172" s="671">
        <v>3</v>
      </c>
      <c r="AK172" s="671">
        <v>2</v>
      </c>
      <c r="AL172" s="671">
        <v>1</v>
      </c>
      <c r="AM172" s="667" t="s">
        <v>234</v>
      </c>
      <c r="AN172" s="667" t="s">
        <v>1214</v>
      </c>
    </row>
    <row r="173" spans="1:40" ht="68.25" customHeight="1">
      <c r="A173" s="666" t="s">
        <v>1193</v>
      </c>
      <c r="B173" s="666" t="s">
        <v>1194</v>
      </c>
      <c r="C173" s="666" t="s">
        <v>308</v>
      </c>
      <c r="D173" s="666">
        <v>48</v>
      </c>
      <c r="E173" s="667" t="s">
        <v>99</v>
      </c>
      <c r="F173" s="668">
        <v>52460</v>
      </c>
      <c r="G173" s="668">
        <v>80330</v>
      </c>
      <c r="H173" s="668">
        <v>38052</v>
      </c>
      <c r="I173" s="666">
        <v>1775156</v>
      </c>
      <c r="J173" s="669">
        <v>66</v>
      </c>
      <c r="K173" s="669">
        <v>21</v>
      </c>
      <c r="L173" s="667">
        <v>29208</v>
      </c>
      <c r="M173" s="667">
        <v>3</v>
      </c>
      <c r="N173" s="703"/>
      <c r="O173" s="679">
        <v>0</v>
      </c>
      <c r="P173" s="679">
        <v>0</v>
      </c>
      <c r="Q173" s="679">
        <v>1</v>
      </c>
      <c r="R173" s="679">
        <v>1</v>
      </c>
      <c r="S173" s="679">
        <v>0</v>
      </c>
      <c r="T173" s="679">
        <v>0</v>
      </c>
      <c r="U173" s="679">
        <v>0</v>
      </c>
      <c r="V173" s="679">
        <v>0</v>
      </c>
      <c r="W173" s="679">
        <v>0</v>
      </c>
      <c r="X173" s="679">
        <v>1</v>
      </c>
      <c r="Y173" s="679">
        <v>0</v>
      </c>
      <c r="Z173" s="679"/>
      <c r="AA173" s="679"/>
      <c r="AB173" s="679">
        <v>7.3</v>
      </c>
      <c r="AC173" s="679"/>
      <c r="AD173" s="679"/>
      <c r="AE173" s="671" t="s">
        <v>189</v>
      </c>
      <c r="AF173" s="672">
        <v>0</v>
      </c>
      <c r="AG173" s="671" t="s">
        <v>1205</v>
      </c>
      <c r="AH173" s="671" t="s">
        <v>1206</v>
      </c>
      <c r="AI173" s="671" t="s">
        <v>174</v>
      </c>
      <c r="AJ173" s="671">
        <v>3</v>
      </c>
      <c r="AK173" s="671">
        <v>1</v>
      </c>
      <c r="AL173" s="671">
        <v>1</v>
      </c>
      <c r="AM173" s="667" t="s">
        <v>1207</v>
      </c>
      <c r="AN173" s="667" t="s">
        <v>1208</v>
      </c>
    </row>
    <row r="174" spans="1:40" ht="68.25" customHeight="1">
      <c r="A174" s="666" t="s">
        <v>1193</v>
      </c>
      <c r="B174" s="666" t="s">
        <v>1194</v>
      </c>
      <c r="C174" s="666" t="s">
        <v>308</v>
      </c>
      <c r="D174" s="666">
        <v>48</v>
      </c>
      <c r="E174" s="667" t="s">
        <v>99</v>
      </c>
      <c r="F174" s="668">
        <v>52460</v>
      </c>
      <c r="G174" s="668">
        <v>80330</v>
      </c>
      <c r="H174" s="668">
        <v>38052</v>
      </c>
      <c r="I174" s="666">
        <v>1775156</v>
      </c>
      <c r="J174" s="669">
        <v>66</v>
      </c>
      <c r="K174" s="669">
        <v>21</v>
      </c>
      <c r="L174" s="667">
        <v>29208</v>
      </c>
      <c r="M174" s="667">
        <v>3</v>
      </c>
      <c r="O174" s="671">
        <v>0</v>
      </c>
      <c r="P174" s="671">
        <v>0</v>
      </c>
      <c r="Q174" s="671">
        <v>6</v>
      </c>
      <c r="R174" s="671">
        <v>1</v>
      </c>
      <c r="S174" s="671">
        <v>0</v>
      </c>
      <c r="T174" s="671">
        <v>0</v>
      </c>
      <c r="U174" s="671">
        <v>0</v>
      </c>
      <c r="V174" s="671">
        <v>0</v>
      </c>
      <c r="W174" s="671">
        <v>0</v>
      </c>
      <c r="X174" s="671">
        <v>0</v>
      </c>
      <c r="Y174" s="671">
        <v>1</v>
      </c>
      <c r="AB174" s="671">
        <v>7.3</v>
      </c>
      <c r="AE174" s="671" t="s">
        <v>189</v>
      </c>
      <c r="AF174" s="672">
        <v>0</v>
      </c>
      <c r="AG174" s="681">
        <v>20000</v>
      </c>
      <c r="AH174" s="671" t="s">
        <v>1199</v>
      </c>
      <c r="AI174" s="671" t="s">
        <v>763</v>
      </c>
      <c r="AJ174" s="671">
        <v>3</v>
      </c>
      <c r="AK174" s="671">
        <v>2</v>
      </c>
      <c r="AL174" s="671">
        <v>1</v>
      </c>
      <c r="AM174" s="667" t="s">
        <v>1200</v>
      </c>
      <c r="AN174" s="667" t="s">
        <v>1185</v>
      </c>
    </row>
    <row r="175" spans="1:40" ht="68.25" customHeight="1">
      <c r="A175" s="666" t="s">
        <v>1215</v>
      </c>
      <c r="B175" s="666" t="s">
        <v>1216</v>
      </c>
      <c r="C175" s="666" t="s">
        <v>402</v>
      </c>
      <c r="D175" s="666">
        <v>49</v>
      </c>
      <c r="E175" s="667" t="s">
        <v>131</v>
      </c>
      <c r="F175" s="668">
        <v>73330</v>
      </c>
      <c r="G175" s="668">
        <v>101450</v>
      </c>
      <c r="H175" s="668">
        <v>39955</v>
      </c>
      <c r="I175" s="666">
        <v>5892539</v>
      </c>
      <c r="J175" s="669">
        <v>0.63</v>
      </c>
      <c r="K175" s="669">
        <v>0.24</v>
      </c>
      <c r="L175" s="670">
        <v>30270</v>
      </c>
      <c r="M175" s="667">
        <v>2</v>
      </c>
      <c r="N175" s="703"/>
      <c r="O175" s="679">
        <v>0</v>
      </c>
      <c r="P175" s="679">
        <v>0</v>
      </c>
      <c r="Q175" s="679">
        <v>9</v>
      </c>
      <c r="R175" s="679">
        <v>1</v>
      </c>
      <c r="S175" s="679">
        <v>0</v>
      </c>
      <c r="T175" s="679">
        <v>0</v>
      </c>
      <c r="U175" s="679">
        <v>0</v>
      </c>
      <c r="V175" s="679">
        <v>0</v>
      </c>
      <c r="W175" s="679">
        <v>0</v>
      </c>
      <c r="X175" s="679">
        <v>0</v>
      </c>
      <c r="Y175" s="679">
        <v>1</v>
      </c>
      <c r="Z175" s="679"/>
      <c r="AA175" s="679"/>
      <c r="AB175" s="679">
        <v>5.7</v>
      </c>
      <c r="AC175" s="679"/>
      <c r="AD175" s="679"/>
      <c r="AE175" s="671">
        <v>1989</v>
      </c>
      <c r="AF175" s="672">
        <v>0</v>
      </c>
      <c r="AG175" s="671" t="s">
        <v>1221</v>
      </c>
      <c r="AH175" s="671" t="s">
        <v>1222</v>
      </c>
      <c r="AI175" s="671" t="s">
        <v>174</v>
      </c>
      <c r="AJ175" s="671">
        <v>3</v>
      </c>
      <c r="AK175" s="671">
        <v>3</v>
      </c>
      <c r="AL175" s="671">
        <v>0</v>
      </c>
      <c r="AM175" s="667" t="s">
        <v>234</v>
      </c>
      <c r="AN175" s="667" t="s">
        <v>874</v>
      </c>
    </row>
    <row r="176" spans="1:40" ht="68.25" customHeight="1">
      <c r="A176" s="666" t="s">
        <v>1215</v>
      </c>
      <c r="B176" s="666" t="s">
        <v>1216</v>
      </c>
      <c r="C176" s="666" t="s">
        <v>402</v>
      </c>
      <c r="D176" s="666">
        <v>49</v>
      </c>
      <c r="E176" s="667" t="s">
        <v>131</v>
      </c>
      <c r="F176" s="668">
        <v>73330</v>
      </c>
      <c r="G176" s="668">
        <v>101450</v>
      </c>
      <c r="H176" s="668">
        <v>39955</v>
      </c>
      <c r="I176" s="666">
        <v>5892539</v>
      </c>
      <c r="J176" s="669">
        <v>0.63</v>
      </c>
      <c r="K176" s="669">
        <v>0.24</v>
      </c>
      <c r="L176" s="670">
        <v>30271</v>
      </c>
      <c r="M176" s="667">
        <v>2</v>
      </c>
      <c r="N176" s="702"/>
      <c r="O176" s="674">
        <v>0</v>
      </c>
      <c r="P176" s="674">
        <v>0</v>
      </c>
      <c r="Q176" s="674">
        <v>9</v>
      </c>
      <c r="R176" s="674">
        <v>1</v>
      </c>
      <c r="S176" s="674">
        <v>0</v>
      </c>
      <c r="T176" s="674">
        <v>0</v>
      </c>
      <c r="U176" s="674">
        <v>0</v>
      </c>
      <c r="V176" s="674">
        <v>0</v>
      </c>
      <c r="W176" s="674">
        <v>0</v>
      </c>
      <c r="X176" s="674">
        <v>1</v>
      </c>
      <c r="Y176" s="674">
        <v>0</v>
      </c>
      <c r="Z176" s="674"/>
      <c r="AA176" s="674"/>
      <c r="AB176" s="674">
        <v>5.7</v>
      </c>
      <c r="AC176" s="674"/>
      <c r="AD176" s="674"/>
      <c r="AE176" s="671">
        <v>2014</v>
      </c>
      <c r="AF176" s="672">
        <v>0</v>
      </c>
      <c r="AG176" s="671" t="s">
        <v>1221</v>
      </c>
      <c r="AH176" s="671" t="s">
        <v>1222</v>
      </c>
      <c r="AI176" s="671" t="s">
        <v>174</v>
      </c>
      <c r="AJ176" s="671">
        <v>3</v>
      </c>
      <c r="AK176" s="671">
        <v>3</v>
      </c>
      <c r="AL176" s="671">
        <v>0</v>
      </c>
      <c r="AM176" s="667" t="s">
        <v>234</v>
      </c>
      <c r="AN176" s="667" t="s">
        <v>874</v>
      </c>
    </row>
    <row r="177" spans="1:40" ht="68.25" customHeight="1">
      <c r="A177" s="666" t="s">
        <v>1227</v>
      </c>
      <c r="B177" s="666" t="s">
        <v>1228</v>
      </c>
      <c r="C177" s="666" t="s">
        <v>130</v>
      </c>
      <c r="D177" s="666">
        <v>50</v>
      </c>
      <c r="E177" s="667" t="s">
        <v>99</v>
      </c>
      <c r="F177" s="668">
        <v>73090</v>
      </c>
      <c r="G177" s="668">
        <v>95320</v>
      </c>
      <c r="H177" s="668">
        <v>47321</v>
      </c>
      <c r="I177" s="666">
        <v>581381</v>
      </c>
      <c r="J177" s="669">
        <v>0.66</v>
      </c>
      <c r="K177" s="669">
        <v>0.21</v>
      </c>
      <c r="L177" s="670">
        <v>29208</v>
      </c>
      <c r="M177" s="667">
        <v>3</v>
      </c>
      <c r="O177" s="671">
        <v>0</v>
      </c>
      <c r="P177" s="671">
        <v>0</v>
      </c>
      <c r="Q177" s="671">
        <v>7</v>
      </c>
      <c r="R177" s="671">
        <v>1</v>
      </c>
      <c r="S177" s="671">
        <v>0</v>
      </c>
      <c r="T177" s="671">
        <v>0</v>
      </c>
      <c r="U177" s="671">
        <v>0</v>
      </c>
      <c r="V177" s="671">
        <v>0</v>
      </c>
      <c r="W177" s="671">
        <v>0</v>
      </c>
      <c r="X177" s="671">
        <v>0</v>
      </c>
      <c r="Y177" s="671">
        <v>1</v>
      </c>
      <c r="AB177" s="671">
        <v>4.9000000000000004</v>
      </c>
      <c r="AE177" s="671" t="s">
        <v>1867</v>
      </c>
      <c r="AF177" s="672">
        <v>0</v>
      </c>
      <c r="AG177" s="681">
        <v>30000</v>
      </c>
      <c r="AH177" s="671" t="s">
        <v>1245</v>
      </c>
      <c r="AI177" s="671" t="s">
        <v>174</v>
      </c>
      <c r="AJ177" s="671">
        <v>3</v>
      </c>
      <c r="AK177" s="671">
        <v>3</v>
      </c>
      <c r="AL177" s="671">
        <v>0</v>
      </c>
      <c r="AM177" s="667" t="s">
        <v>1246</v>
      </c>
      <c r="AN177" s="667" t="s">
        <v>196</v>
      </c>
    </row>
    <row r="178" spans="1:40" ht="68.25" customHeight="1">
      <c r="A178" s="666" t="s">
        <v>1227</v>
      </c>
      <c r="B178" s="666" t="s">
        <v>1228</v>
      </c>
      <c r="C178" s="666" t="s">
        <v>130</v>
      </c>
      <c r="D178" s="666">
        <v>50</v>
      </c>
      <c r="E178" s="667" t="s">
        <v>99</v>
      </c>
      <c r="F178" s="668">
        <v>73090</v>
      </c>
      <c r="G178" s="668">
        <v>95320</v>
      </c>
      <c r="H178" s="668">
        <v>47321</v>
      </c>
      <c r="I178" s="666">
        <v>581381</v>
      </c>
      <c r="J178" s="669">
        <v>0.66</v>
      </c>
      <c r="K178" s="669">
        <v>0.21</v>
      </c>
      <c r="L178" s="670">
        <v>29209</v>
      </c>
      <c r="M178" s="667">
        <v>3</v>
      </c>
      <c r="O178" s="671">
        <v>0</v>
      </c>
      <c r="P178" s="671">
        <v>0</v>
      </c>
      <c r="Q178" s="671">
        <v>9</v>
      </c>
      <c r="R178" s="671">
        <v>1</v>
      </c>
      <c r="S178" s="671">
        <v>0</v>
      </c>
      <c r="T178" s="671">
        <v>0</v>
      </c>
      <c r="U178" s="671">
        <v>0</v>
      </c>
      <c r="V178" s="671">
        <v>0</v>
      </c>
      <c r="W178" s="671">
        <v>0</v>
      </c>
      <c r="X178" s="671">
        <v>0</v>
      </c>
      <c r="Y178" s="671">
        <v>1</v>
      </c>
      <c r="AB178" s="671">
        <v>4.9000000000000004</v>
      </c>
      <c r="AE178" s="671" t="s">
        <v>189</v>
      </c>
      <c r="AF178" s="672">
        <v>0</v>
      </c>
      <c r="AG178" s="671" t="s">
        <v>1232</v>
      </c>
      <c r="AH178" s="671" t="s">
        <v>1233</v>
      </c>
      <c r="AI178" s="671" t="s">
        <v>174</v>
      </c>
      <c r="AJ178" s="671">
        <v>3</v>
      </c>
      <c r="AK178" s="671">
        <v>2</v>
      </c>
      <c r="AL178" s="671">
        <v>0</v>
      </c>
      <c r="AM178" s="667" t="s">
        <v>1234</v>
      </c>
      <c r="AN178" s="667" t="s">
        <v>260</v>
      </c>
    </row>
    <row r="179" spans="1:40" ht="68.25" customHeight="1">
      <c r="A179" s="666" t="s">
        <v>1227</v>
      </c>
      <c r="B179" s="666" t="s">
        <v>1228</v>
      </c>
      <c r="C179" s="666" t="s">
        <v>130</v>
      </c>
      <c r="D179" s="666">
        <v>50</v>
      </c>
      <c r="E179" s="667" t="s">
        <v>99</v>
      </c>
      <c r="F179" s="668">
        <v>73090</v>
      </c>
      <c r="G179" s="668">
        <v>95320</v>
      </c>
      <c r="H179" s="668">
        <v>47321</v>
      </c>
      <c r="I179" s="666">
        <v>581381</v>
      </c>
      <c r="J179" s="669">
        <v>0.66</v>
      </c>
      <c r="K179" s="669">
        <v>0.21</v>
      </c>
      <c r="L179" s="670">
        <v>29210</v>
      </c>
      <c r="M179" s="667">
        <v>3</v>
      </c>
      <c r="O179" s="671">
        <v>0</v>
      </c>
      <c r="P179" s="671">
        <v>0</v>
      </c>
      <c r="Q179" s="671">
        <v>0</v>
      </c>
      <c r="R179" s="671">
        <v>1</v>
      </c>
      <c r="S179" s="671">
        <v>0</v>
      </c>
      <c r="T179" s="671">
        <v>0</v>
      </c>
      <c r="U179" s="671">
        <v>0</v>
      </c>
      <c r="V179" s="671">
        <v>0</v>
      </c>
      <c r="W179" s="671">
        <v>0</v>
      </c>
      <c r="X179" s="671">
        <v>1</v>
      </c>
      <c r="Y179" s="671">
        <v>1</v>
      </c>
      <c r="AB179" s="671">
        <v>4.9000000000000004</v>
      </c>
      <c r="AE179" s="671" t="s">
        <v>1874</v>
      </c>
      <c r="AF179" s="672">
        <v>0</v>
      </c>
      <c r="AG179" s="671" t="s">
        <v>1239</v>
      </c>
      <c r="AH179" s="671" t="s">
        <v>1875</v>
      </c>
      <c r="AJ179" s="671">
        <v>3</v>
      </c>
      <c r="AK179" s="671">
        <v>3</v>
      </c>
      <c r="AL179" s="671">
        <v>1</v>
      </c>
      <c r="AM179" s="667" t="s">
        <v>234</v>
      </c>
      <c r="AN179" s="667" t="s">
        <v>1241</v>
      </c>
    </row>
    <row r="180" spans="1:40" ht="68.25" customHeight="1">
      <c r="C180" s="666"/>
    </row>
    <row r="181" spans="1:40" ht="68.25" customHeight="1">
      <c r="C181" s="666"/>
    </row>
    <row r="182" spans="1:40" ht="68.25" customHeight="1">
      <c r="C182" s="666"/>
    </row>
  </sheetData>
  <hyperlinks>
    <hyperlink ref="AE79" r:id="rId1" display="2003" xr:uid="{3B3BE064-2C4E-4CB7-82C0-37B047CA2A6D}"/>
    <hyperlink ref="AE19" r:id="rId2" xr:uid="{10440558-0805-4C2D-986D-39D3DC1DA180}"/>
    <hyperlink ref="AE20" r:id="rId3" xr:uid="{9A2A1488-2A48-49A5-8565-F2A2D34341D7}"/>
    <hyperlink ref="AE21" r:id="rId4" display="2001" xr:uid="{CC19FE43-8A4B-46E1-81D8-3DE5F0BFC0B9}"/>
    <hyperlink ref="AE78" r:id="rId5" display="2003" xr:uid="{26C30D6B-F916-4E22-84C1-9B2C7E1E9E28}"/>
    <hyperlink ref="AE80" r:id="rId6" display="2003" xr:uid="{601221DD-5101-4A5C-9458-F0709F1B828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Master</vt:lpstr>
      <vt:lpstr>Sheet3</vt:lpstr>
      <vt:lpstr>Sheet1</vt:lpstr>
      <vt:lpstr>Sheet2</vt:lpstr>
      <vt:lpstr>Sheet4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Odelia Simon</cp:lastModifiedBy>
  <cp:revision/>
  <dcterms:created xsi:type="dcterms:W3CDTF">2023-10-11T16:22:08Z</dcterms:created>
  <dcterms:modified xsi:type="dcterms:W3CDTF">2024-05-23T22:54:04Z</dcterms:modified>
  <cp:category/>
  <cp:contentStatus/>
</cp:coreProperties>
</file>